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4 U.IV.14dotacje" sheetId="1" r:id="rId1"/>
  </sheets>
  <definedNames>
    <definedName name="_xlnm.Print_Area" localSheetId="0">'Zał. Nr 4 U.IV.14dotacje'!$A$1:$G$43</definedName>
    <definedName name="_xlnm.Print_Titles" localSheetId="0">'Zał. Nr 4 U.IV.14dotacje'!$8:$10</definedName>
  </definedNames>
  <calcPr calcId="125725" fullCalcOnLoad="1"/>
</workbook>
</file>

<file path=xl/calcChain.xml><?xml version="1.0" encoding="utf-8"?>
<calcChain xmlns="http://schemas.openxmlformats.org/spreadsheetml/2006/main">
  <c r="F42" i="1"/>
  <c r="D41"/>
  <c r="G40"/>
  <c r="F40"/>
  <c r="E40"/>
  <c r="D40"/>
  <c r="G39"/>
  <c r="G42" s="1"/>
  <c r="F39"/>
  <c r="E39"/>
  <c r="D39"/>
  <c r="E38"/>
  <c r="D38" s="1"/>
  <c r="E37"/>
  <c r="D37" s="1"/>
  <c r="E36"/>
  <c r="D36" s="1"/>
  <c r="E35"/>
  <c r="D35" s="1"/>
  <c r="D34" s="1"/>
  <c r="D33" s="1"/>
  <c r="D42" s="1"/>
  <c r="G34"/>
  <c r="F34"/>
  <c r="E34"/>
  <c r="G33"/>
  <c r="F33"/>
  <c r="E33"/>
  <c r="E42" s="1"/>
  <c r="E29"/>
  <c r="D29" s="1"/>
  <c r="D28" s="1"/>
  <c r="G28"/>
  <c r="F28"/>
  <c r="E28"/>
  <c r="E27"/>
  <c r="D27" s="1"/>
  <c r="D26" s="1"/>
  <c r="D25" s="1"/>
  <c r="G26"/>
  <c r="F26"/>
  <c r="E26"/>
  <c r="G25"/>
  <c r="F25"/>
  <c r="E25"/>
  <c r="G23"/>
  <c r="F23"/>
  <c r="E23"/>
  <c r="D23"/>
  <c r="G22"/>
  <c r="F22"/>
  <c r="E22"/>
  <c r="D22"/>
  <c r="D21"/>
  <c r="G20"/>
  <c r="F20"/>
  <c r="F18" s="1"/>
  <c r="F12" s="1"/>
  <c r="F30" s="1"/>
  <c r="F43" s="1"/>
  <c r="E20"/>
  <c r="D20"/>
  <c r="D19"/>
  <c r="G18"/>
  <c r="E18"/>
  <c r="D18"/>
  <c r="G17"/>
  <c r="D17" s="1"/>
  <c r="G16"/>
  <c r="D16" s="1"/>
  <c r="G15"/>
  <c r="D15" s="1"/>
  <c r="G14"/>
  <c r="D14" s="1"/>
  <c r="D13" s="1"/>
  <c r="D12" s="1"/>
  <c r="D30" s="1"/>
  <c r="D43" s="1"/>
  <c r="G13"/>
  <c r="F13"/>
  <c r="E13"/>
  <c r="G12"/>
  <c r="G30" s="1"/>
  <c r="G43" s="1"/>
  <c r="E12"/>
  <c r="E30" s="1"/>
  <c r="E43" l="1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<sst xmlns="http://schemas.openxmlformats.org/spreadsheetml/2006/main" count="54" uniqueCount="50">
  <si>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Załącznik Nr 1</t>
  </si>
  <si>
    <t>do Uchwały Nr IV/………../14</t>
  </si>
  <si>
    <t>Rady Miejskiej w Konstantynowie Łódzkim</t>
  </si>
  <si>
    <t>z dnia 23 grudnia 2014 roku</t>
  </si>
  <si>
    <t>DOTACJE UDZIELONE Z BUDŻETU PODMIOTOM NALEŻĄCYM I NIENALEŻĄCYM DO SEKTORA FINANSÓW PUBLICZNYCH</t>
  </si>
  <si>
    <t>Dział</t>
  </si>
  <si>
    <t>Rozdział</t>
  </si>
  <si>
    <t>Wyszczególnienie</t>
  </si>
  <si>
    <t xml:space="preserve">Plan na rok 2014          </t>
  </si>
  <si>
    <t>kwota dotacji</t>
  </si>
  <si>
    <t>podmiotowej</t>
  </si>
  <si>
    <t>przedmiotowej</t>
  </si>
  <si>
    <t>celowej</t>
  </si>
  <si>
    <t>2</t>
  </si>
  <si>
    <t>3</t>
  </si>
  <si>
    <t>4</t>
  </si>
  <si>
    <t>5</t>
  </si>
  <si>
    <t>6</t>
  </si>
  <si>
    <t>Dotacje dla podmiotów należących do sektora finansów publicznych</t>
  </si>
  <si>
    <t>Oświata i wychowanie</t>
  </si>
  <si>
    <t>80104</t>
  </si>
  <si>
    <t>Przedszkola</t>
  </si>
  <si>
    <t>Pokrycie kosztów dotacji dla przedszkola w Lutomiersku</t>
  </si>
  <si>
    <t>Pokrycie kosztów dotacji dla przedszkola w Łodzi</t>
  </si>
  <si>
    <t>Pokrycie kosztów dotacji dla przedszkola w Aleksandrowie Łódzkim</t>
  </si>
  <si>
    <t>Pokrycie kosztów dotacji dla przedszkola w Pabianicach</t>
  </si>
  <si>
    <t>80120</t>
  </si>
  <si>
    <t>Licea ogólnokształcące</t>
  </si>
  <si>
    <t>Pomoc finansowa dla Powiatu Pabianickiego na organizację dodatkowych zajęć edukacyjnych w Liceum Ogólnokształcącym w Konstantynowie Łódzkim</t>
  </si>
  <si>
    <t>80146</t>
  </si>
  <si>
    <t>Dokształcanie i doskonalenie nauczycieli</t>
  </si>
  <si>
    <t>Pomoc finansowa dla Powiatu Pabianickiego - metodyk języka polskiego</t>
  </si>
  <si>
    <t>Ochrona zdrowia</t>
  </si>
  <si>
    <t>85195</t>
  </si>
  <si>
    <t>Pozostała działalność</t>
  </si>
  <si>
    <t>Samodzielny Publiczny Zakład Opieki Zdrowotnej w Konstantynowie Łódzkim - promocja zdrowia</t>
  </si>
  <si>
    <t>Kultura i ochrona dziedzictwa narodowego</t>
  </si>
  <si>
    <t>Miejski Ośrodek Kultury</t>
  </si>
  <si>
    <t>Miejski Ośrodek Kultury - działalność podstawowa</t>
  </si>
  <si>
    <t xml:space="preserve">Biblioteka Miejska </t>
  </si>
  <si>
    <t>Biblioteka Miejska - działalność podstawowa</t>
  </si>
  <si>
    <t>Razem</t>
  </si>
  <si>
    <t>Dotacje dla podmiotów nienależących do sektora finansów publicznych</t>
  </si>
  <si>
    <t xml:space="preserve">Niepubliczne przedszkole "Barwne dzieci" </t>
  </si>
  <si>
    <t>Niepubliczne przedszkole "Pokaż świat"</t>
  </si>
  <si>
    <t>Niepubliczne przedszkole "Camelot"</t>
  </si>
  <si>
    <t>Niepubliczne przedszkole "Magnolki"</t>
  </si>
  <si>
    <t>Kultura fizyczna</t>
  </si>
  <si>
    <t>Kluby sportowe</t>
  </si>
  <si>
    <t>OGÓŁEM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</si>
</sst>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7"/>
      <name val="Times New Roman"/>
      <family val="1"/>
      <charset val="238"/>
    </font>
    <font>
      <sz val="17"/>
      <name val="Times New Roman"/>
      <family val="1"/>
      <charset val="238"/>
    </font>
    <font>
      <sz val="12"/>
      <name val="Times New Roman"/>
      <family val="1"/>
      <charset val="238"/>
    </font>
    <font>
      <b/>
      <sz val="19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5"/>
      <name val="Times New Roman"/>
      <family val="1"/>
      <charset val="238"/>
    </font>
    <font>
      <i/>
      <u/>
      <sz val="17"/>
      <name val="Times New Roman"/>
      <family val="1"/>
      <charset val="238"/>
    </font>
    <font>
      <sz val="14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  <protection locked="0" hidden="1"/>
    </xf>
    <xf numFmtId="3" fontId="3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left"/>
      <protection locked="0" hidden="1"/>
    </xf>
    <xf numFmtId="3" fontId="6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locked="0" hidden="1"/>
    </xf>
    <xf numFmtId="49" fontId="7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0" applyFont="1"/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7" xfId="0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6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horizontal="lef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2" borderId="9" xfId="0" applyNumberFormat="1" applyFont="1" applyFill="1" applyBorder="1" applyAlignment="1" applyProtection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2" borderId="10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 applyProtection="1">
      <alignment horizontal="right" vertical="center"/>
    </xf>
    <xf numFmtId="3" fontId="10" fillId="0" borderId="9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 wrapText="1"/>
    </xf>
    <xf numFmtId="3" fontId="14" fillId="4" borderId="9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3" fontId="11" fillId="0" borderId="9" xfId="0" quotePrefix="1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0" fontId="10" fillId="0" borderId="7" xfId="0" applyFont="1" applyBorder="1" applyAlignment="1">
      <alignment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3" borderId="10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vertical="center"/>
    </xf>
    <xf numFmtId="3" fontId="14" fillId="3" borderId="26" xfId="0" applyNumberFormat="1" applyFont="1" applyFill="1" applyBorder="1" applyAlignment="1">
      <alignment vertical="center"/>
    </xf>
    <xf numFmtId="3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topLeftCell="A20" zoomScale="55" zoomScaleNormal="82" zoomScaleSheetLayoutView="55" workbookViewId="0">
      <selection activeCell="C49" sqref="C49"/>
    </sheetView>
  </sheetViews>
  <sheetFormatPr defaultRowHeight="12.75"/>
  <cols>
    <col min="1" max="1" width="9" style="1" customWidth="1"/>
    <col min="2" max="2" width="13.7109375" style="1" customWidth="1"/>
    <col min="3" max="3" width="95.5703125" style="1" customWidth="1"/>
    <col min="4" max="4" width="23.7109375" style="1" customWidth="1"/>
    <col min="5" max="5" width="20.7109375" style="1" customWidth="1"/>
    <col min="6" max="6" width="22.28515625" style="1" customWidth="1"/>
    <col min="7" max="7" width="21" style="1" customWidth="1"/>
    <col min="8" max="16384" width="9.140625" style="1"/>
  </cols>
  <sheetData>
    <row r="1" spans="1:7" ht="20.25">
      <c r="D1" s="2"/>
      <c r="E1" s="3" t="s">
        <v>0</v>
      </c>
      <c r="F1" s="3"/>
      <c r="G1" s="3"/>
    </row>
    <row r="2" spans="1:7" ht="20.25">
      <c r="A2" s="4"/>
      <c r="B2" s="4"/>
      <c r="C2" s="5"/>
      <c r="D2" s="6"/>
      <c r="E2" s="7" t="s">
        <v>1</v>
      </c>
      <c r="F2" s="7"/>
      <c r="G2" s="7"/>
    </row>
    <row r="3" spans="1:7" ht="23.25" customHeight="1">
      <c r="A3" s="4"/>
      <c r="B3" s="4"/>
      <c r="C3" s="8"/>
      <c r="D3" s="6"/>
      <c r="E3" s="7" t="s">
        <v>2</v>
      </c>
      <c r="F3" s="7"/>
      <c r="G3" s="7"/>
    </row>
    <row r="4" spans="1:7" ht="25.5" customHeight="1">
      <c r="A4" s="4"/>
      <c r="B4" s="4"/>
      <c r="C4" s="8"/>
      <c r="D4" s="6"/>
      <c r="E4" s="7" t="s">
        <v>3</v>
      </c>
      <c r="F4" s="7"/>
      <c r="G4" s="7"/>
    </row>
    <row r="5" spans="1:7" ht="54.75" customHeight="1">
      <c r="A5" s="4"/>
      <c r="B5" s="4"/>
      <c r="C5" s="8"/>
      <c r="D5" s="6"/>
      <c r="E5" s="6"/>
      <c r="F5" s="6"/>
      <c r="G5" s="9"/>
    </row>
    <row r="6" spans="1:7" s="11" customFormat="1" ht="24" customHeight="1">
      <c r="A6" s="10" t="s">
        <v>4</v>
      </c>
      <c r="B6" s="10"/>
      <c r="C6" s="10"/>
      <c r="D6" s="10"/>
      <c r="E6" s="10"/>
      <c r="F6" s="10"/>
      <c r="G6" s="10"/>
    </row>
    <row r="7" spans="1:7" ht="15" thickBot="1">
      <c r="A7" s="12"/>
      <c r="B7" s="13"/>
      <c r="C7" s="13"/>
      <c r="D7" s="13"/>
      <c r="E7" s="13"/>
      <c r="F7" s="12"/>
      <c r="G7" s="14"/>
    </row>
    <row r="8" spans="1:7" s="22" customFormat="1" ht="27" customHeight="1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20"/>
      <c r="G8" s="21"/>
    </row>
    <row r="9" spans="1:7" s="22" customFormat="1" ht="35.25" customHeight="1">
      <c r="A9" s="23"/>
      <c r="B9" s="24"/>
      <c r="C9" s="25"/>
      <c r="D9" s="26"/>
      <c r="E9" s="27" t="s">
        <v>10</v>
      </c>
      <c r="F9" s="28" t="s">
        <v>11</v>
      </c>
      <c r="G9" s="29" t="s">
        <v>12</v>
      </c>
    </row>
    <row r="10" spans="1:7" s="34" customFormat="1" ht="24.75" customHeight="1">
      <c r="A10" s="30">
        <v>1</v>
      </c>
      <c r="B10" s="31" t="s">
        <v>13</v>
      </c>
      <c r="C10" s="32" t="s">
        <v>14</v>
      </c>
      <c r="D10" s="32" t="s">
        <v>15</v>
      </c>
      <c r="E10" s="32" t="s">
        <v>16</v>
      </c>
      <c r="F10" s="31" t="s">
        <v>17</v>
      </c>
      <c r="G10" s="33">
        <v>7</v>
      </c>
    </row>
    <row r="11" spans="1:7" ht="39" customHeight="1" thickBot="1">
      <c r="A11" s="35" t="s">
        <v>18</v>
      </c>
      <c r="B11" s="36"/>
      <c r="C11" s="36"/>
      <c r="D11" s="36"/>
      <c r="E11" s="36"/>
      <c r="F11" s="36"/>
      <c r="G11" s="37"/>
    </row>
    <row r="12" spans="1:7" s="42" customFormat="1" ht="27.75" customHeight="1">
      <c r="A12" s="38">
        <v>801</v>
      </c>
      <c r="B12" s="39"/>
      <c r="C12" s="40" t="s">
        <v>19</v>
      </c>
      <c r="D12" s="41">
        <f>D13+D18+D20</f>
        <v>179682</v>
      </c>
      <c r="E12" s="41">
        <f>E13+E18+E20</f>
        <v>0</v>
      </c>
      <c r="F12" s="41">
        <f>F13+F18+F20</f>
        <v>0</v>
      </c>
      <c r="G12" s="41">
        <f>G13+G18+G20</f>
        <v>179682</v>
      </c>
    </row>
    <row r="13" spans="1:7" ht="27.75" customHeight="1">
      <c r="A13" s="43"/>
      <c r="B13" s="44" t="s">
        <v>20</v>
      </c>
      <c r="C13" s="45" t="s">
        <v>21</v>
      </c>
      <c r="D13" s="46">
        <f>D14+D15+D16+D17</f>
        <v>102210</v>
      </c>
      <c r="E13" s="46">
        <f>E14+E15+E16+E17</f>
        <v>0</v>
      </c>
      <c r="F13" s="46">
        <f>F14+F15+F16+F17</f>
        <v>0</v>
      </c>
      <c r="G13" s="46">
        <f>G14+G15+G16+G17</f>
        <v>102210</v>
      </c>
    </row>
    <row r="14" spans="1:7" s="22" customFormat="1" ht="33" customHeight="1">
      <c r="A14" s="47"/>
      <c r="B14" s="48"/>
      <c r="C14" s="49" t="s">
        <v>22</v>
      </c>
      <c r="D14" s="50">
        <f>E14+F14+G14</f>
        <v>18491</v>
      </c>
      <c r="E14" s="51">
        <v>0</v>
      </c>
      <c r="F14" s="52">
        <v>0</v>
      </c>
      <c r="G14" s="53">
        <f>30491-12000</f>
        <v>18491</v>
      </c>
    </row>
    <row r="15" spans="1:7" s="22" customFormat="1" ht="33" customHeight="1">
      <c r="A15" s="47"/>
      <c r="B15" s="54"/>
      <c r="C15" s="49" t="s">
        <v>23</v>
      </c>
      <c r="D15" s="50">
        <f>E15+F15+G15</f>
        <v>70486</v>
      </c>
      <c r="E15" s="51">
        <v>0</v>
      </c>
      <c r="F15" s="52">
        <v>0</v>
      </c>
      <c r="G15" s="53">
        <f>44344+1500+24642</f>
        <v>70486</v>
      </c>
    </row>
    <row r="16" spans="1:7" s="22" customFormat="1" ht="33" customHeight="1">
      <c r="A16" s="47"/>
      <c r="B16" s="54"/>
      <c r="C16" s="49" t="s">
        <v>24</v>
      </c>
      <c r="D16" s="50">
        <f>E16+F16+G16</f>
        <v>13233</v>
      </c>
      <c r="E16" s="51">
        <v>0</v>
      </c>
      <c r="F16" s="52">
        <v>0</v>
      </c>
      <c r="G16" s="53">
        <f>27375-1500-12642</f>
        <v>13233</v>
      </c>
    </row>
    <row r="17" spans="1:7" s="22" customFormat="1" ht="33" customHeight="1">
      <c r="A17" s="47"/>
      <c r="B17" s="54"/>
      <c r="C17" s="55" t="s">
        <v>25</v>
      </c>
      <c r="D17" s="56">
        <f>E17+F17+G17</f>
        <v>0</v>
      </c>
      <c r="E17" s="57">
        <v>0</v>
      </c>
      <c r="F17" s="58">
        <v>0</v>
      </c>
      <c r="G17" s="59">
        <f>5600-5600</f>
        <v>0</v>
      </c>
    </row>
    <row r="18" spans="1:7" s="22" customFormat="1" ht="33" customHeight="1">
      <c r="A18" s="47"/>
      <c r="B18" s="44" t="s">
        <v>26</v>
      </c>
      <c r="C18" s="45" t="s">
        <v>27</v>
      </c>
      <c r="D18" s="60">
        <f>D19</f>
        <v>70972</v>
      </c>
      <c r="E18" s="60">
        <f>E19</f>
        <v>0</v>
      </c>
      <c r="F18" s="60">
        <f>F19+F20+F21+F24</f>
        <v>0</v>
      </c>
      <c r="G18" s="61">
        <f>G19</f>
        <v>70972</v>
      </c>
    </row>
    <row r="19" spans="1:7" s="22" customFormat="1" ht="67.5" customHeight="1">
      <c r="A19" s="47"/>
      <c r="B19" s="48"/>
      <c r="C19" s="55" t="s">
        <v>28</v>
      </c>
      <c r="D19" s="56">
        <f>E19+F19+G19</f>
        <v>70972</v>
      </c>
      <c r="E19" s="57">
        <v>0</v>
      </c>
      <c r="F19" s="58">
        <v>0</v>
      </c>
      <c r="G19" s="59">
        <v>70972</v>
      </c>
    </row>
    <row r="20" spans="1:7" s="22" customFormat="1" ht="33" customHeight="1">
      <c r="A20" s="47"/>
      <c r="B20" s="44" t="s">
        <v>29</v>
      </c>
      <c r="C20" s="45" t="s">
        <v>30</v>
      </c>
      <c r="D20" s="60">
        <f>D21</f>
        <v>6500</v>
      </c>
      <c r="E20" s="60">
        <f>E21</f>
        <v>0</v>
      </c>
      <c r="F20" s="60">
        <f>F21</f>
        <v>0</v>
      </c>
      <c r="G20" s="61">
        <f>G21</f>
        <v>6500</v>
      </c>
    </row>
    <row r="21" spans="1:7" s="22" customFormat="1" ht="45.75" customHeight="1">
      <c r="A21" s="47"/>
      <c r="B21" s="48"/>
      <c r="C21" s="55" t="s">
        <v>31</v>
      </c>
      <c r="D21" s="56">
        <f>E21+F21+G21</f>
        <v>6500</v>
      </c>
      <c r="E21" s="57">
        <v>0</v>
      </c>
      <c r="F21" s="58">
        <v>0</v>
      </c>
      <c r="G21" s="59">
        <v>6500</v>
      </c>
    </row>
    <row r="22" spans="1:7" s="42" customFormat="1" ht="33" customHeight="1">
      <c r="A22" s="62">
        <v>851</v>
      </c>
      <c r="B22" s="63"/>
      <c r="C22" s="64" t="s">
        <v>32</v>
      </c>
      <c r="D22" s="65">
        <f t="shared" ref="D22:G23" si="0">D23</f>
        <v>20000</v>
      </c>
      <c r="E22" s="65">
        <f t="shared" si="0"/>
        <v>20000</v>
      </c>
      <c r="F22" s="65">
        <f t="shared" si="0"/>
        <v>0</v>
      </c>
      <c r="G22" s="66">
        <f t="shared" si="0"/>
        <v>0</v>
      </c>
    </row>
    <row r="23" spans="1:7" s="22" customFormat="1" ht="27" customHeight="1">
      <c r="A23" s="67"/>
      <c r="B23" s="44" t="s">
        <v>33</v>
      </c>
      <c r="C23" s="45" t="s">
        <v>34</v>
      </c>
      <c r="D23" s="60">
        <f t="shared" si="0"/>
        <v>20000</v>
      </c>
      <c r="E23" s="60">
        <f t="shared" si="0"/>
        <v>20000</v>
      </c>
      <c r="F23" s="60">
        <f t="shared" si="0"/>
        <v>0</v>
      </c>
      <c r="G23" s="61">
        <f t="shared" si="0"/>
        <v>0</v>
      </c>
    </row>
    <row r="24" spans="1:7" s="22" customFormat="1" ht="51" customHeight="1">
      <c r="A24" s="68"/>
      <c r="B24" s="69"/>
      <c r="C24" s="55" t="s">
        <v>35</v>
      </c>
      <c r="D24" s="56">
        <v>20000</v>
      </c>
      <c r="E24" s="56">
        <v>20000</v>
      </c>
      <c r="F24" s="70">
        <v>0</v>
      </c>
      <c r="G24" s="59">
        <v>0</v>
      </c>
    </row>
    <row r="25" spans="1:7" s="42" customFormat="1" ht="39" customHeight="1">
      <c r="A25" s="71">
        <v>921</v>
      </c>
      <c r="B25" s="72"/>
      <c r="C25" s="73" t="s">
        <v>36</v>
      </c>
      <c r="D25" s="74">
        <f>D26+D28</f>
        <v>1175883</v>
      </c>
      <c r="E25" s="74">
        <f>E26+E28</f>
        <v>1175883</v>
      </c>
      <c r="F25" s="74">
        <f>F26+F28</f>
        <v>0</v>
      </c>
      <c r="G25" s="75">
        <f>G26+G28</f>
        <v>0</v>
      </c>
    </row>
    <row r="26" spans="1:7" s="22" customFormat="1" ht="25.5" customHeight="1">
      <c r="A26" s="76"/>
      <c r="B26" s="77">
        <v>92109</v>
      </c>
      <c r="C26" s="78" t="s">
        <v>37</v>
      </c>
      <c r="D26" s="60">
        <f>D27</f>
        <v>768525</v>
      </c>
      <c r="E26" s="60">
        <f>E27</f>
        <v>768525</v>
      </c>
      <c r="F26" s="60">
        <f>F27</f>
        <v>0</v>
      </c>
      <c r="G26" s="61">
        <f>G27</f>
        <v>0</v>
      </c>
    </row>
    <row r="27" spans="1:7" s="22" customFormat="1" ht="32.25" customHeight="1">
      <c r="A27" s="79"/>
      <c r="B27" s="80"/>
      <c r="C27" s="81" t="s">
        <v>38</v>
      </c>
      <c r="D27" s="82">
        <f>E27+F27+G27</f>
        <v>768525</v>
      </c>
      <c r="E27" s="56">
        <f>640525+39000+9000+10000+35000+35000</f>
        <v>768525</v>
      </c>
      <c r="F27" s="83">
        <v>0</v>
      </c>
      <c r="G27" s="84">
        <v>0</v>
      </c>
    </row>
    <row r="28" spans="1:7" s="22" customFormat="1" ht="24" customHeight="1">
      <c r="A28" s="79"/>
      <c r="B28" s="77">
        <v>92116</v>
      </c>
      <c r="C28" s="78" t="s">
        <v>39</v>
      </c>
      <c r="D28" s="60">
        <f>D29</f>
        <v>407358</v>
      </c>
      <c r="E28" s="60">
        <f>E29</f>
        <v>407358</v>
      </c>
      <c r="F28" s="60">
        <f>F29</f>
        <v>0</v>
      </c>
      <c r="G28" s="61">
        <f>G29</f>
        <v>0</v>
      </c>
    </row>
    <row r="29" spans="1:7" s="22" customFormat="1" ht="41.25" customHeight="1">
      <c r="A29" s="85"/>
      <c r="B29" s="80"/>
      <c r="C29" s="81" t="s">
        <v>40</v>
      </c>
      <c r="D29" s="82">
        <f>E29+F29+G29</f>
        <v>407358</v>
      </c>
      <c r="E29" s="56">
        <f>400158+7200</f>
        <v>407358</v>
      </c>
      <c r="F29" s="83">
        <v>0</v>
      </c>
      <c r="G29" s="84">
        <v>0</v>
      </c>
    </row>
    <row r="30" spans="1:7" s="42" customFormat="1" ht="29.25" customHeight="1">
      <c r="A30" s="86" t="s">
        <v>41</v>
      </c>
      <c r="B30" s="87"/>
      <c r="C30" s="88"/>
      <c r="D30" s="89">
        <f>D12+D22+D25</f>
        <v>1375565</v>
      </c>
      <c r="E30" s="89">
        <f>E12+E22+E25</f>
        <v>1195883</v>
      </c>
      <c r="F30" s="89">
        <f>F12+F22+F25</f>
        <v>0</v>
      </c>
      <c r="G30" s="90">
        <f>G12+G22+G25</f>
        <v>179682</v>
      </c>
    </row>
    <row r="31" spans="1:7" ht="12.75" hidden="1" customHeight="1">
      <c r="A31" s="91"/>
      <c r="B31" s="92"/>
      <c r="C31" s="92"/>
      <c r="D31" s="92"/>
      <c r="E31" s="92"/>
      <c r="F31" s="92"/>
      <c r="G31" s="93"/>
    </row>
    <row r="32" spans="1:7" ht="42" customHeight="1">
      <c r="A32" s="94" t="s">
        <v>42</v>
      </c>
      <c r="B32" s="95"/>
      <c r="C32" s="95"/>
      <c r="D32" s="95"/>
      <c r="E32" s="95"/>
      <c r="F32" s="95"/>
      <c r="G32" s="96"/>
    </row>
    <row r="33" spans="1:10" s="42" customFormat="1" ht="31.5" customHeight="1">
      <c r="A33" s="71">
        <v>801</v>
      </c>
      <c r="B33" s="72"/>
      <c r="C33" s="97" t="s">
        <v>19</v>
      </c>
      <c r="D33" s="89">
        <f>D34</f>
        <v>1527035</v>
      </c>
      <c r="E33" s="89">
        <f>E34</f>
        <v>1527035</v>
      </c>
      <c r="F33" s="89">
        <f>F34</f>
        <v>0</v>
      </c>
      <c r="G33" s="90">
        <f>G34</f>
        <v>0</v>
      </c>
    </row>
    <row r="34" spans="1:10" s="22" customFormat="1" ht="26.25" customHeight="1">
      <c r="A34" s="67"/>
      <c r="B34" s="77">
        <v>80104</v>
      </c>
      <c r="C34" s="45" t="s">
        <v>21</v>
      </c>
      <c r="D34" s="98">
        <f>D35+D36+D37+D38</f>
        <v>1527035</v>
      </c>
      <c r="E34" s="98">
        <f>E35+E36+E37+E38</f>
        <v>1527035</v>
      </c>
      <c r="F34" s="98">
        <f>F35+F36+F38</f>
        <v>0</v>
      </c>
      <c r="G34" s="99">
        <f>G35+G36+G38</f>
        <v>0</v>
      </c>
    </row>
    <row r="35" spans="1:10" s="22" customFormat="1" ht="39.75" customHeight="1">
      <c r="A35" s="100"/>
      <c r="B35" s="101"/>
      <c r="C35" s="55" t="s">
        <v>43</v>
      </c>
      <c r="D35" s="102">
        <f>E35+F35+G35</f>
        <v>314580</v>
      </c>
      <c r="E35" s="102">
        <f>310925+38655-35000</f>
        <v>314580</v>
      </c>
      <c r="F35" s="102">
        <v>0</v>
      </c>
      <c r="G35" s="103">
        <v>0</v>
      </c>
    </row>
    <row r="36" spans="1:10" s="22" customFormat="1" ht="39.75" customHeight="1">
      <c r="A36" s="100"/>
      <c r="B36" s="104"/>
      <c r="C36" s="55" t="s">
        <v>44</v>
      </c>
      <c r="D36" s="102">
        <f>E36+F36+G36</f>
        <v>444723</v>
      </c>
      <c r="E36" s="102">
        <f>400077+67646-23000</f>
        <v>444723</v>
      </c>
      <c r="F36" s="102">
        <v>0</v>
      </c>
      <c r="G36" s="103">
        <v>0</v>
      </c>
    </row>
    <row r="37" spans="1:10" s="22" customFormat="1" ht="39.75" customHeight="1">
      <c r="A37" s="100"/>
      <c r="B37" s="104"/>
      <c r="C37" s="55" t="s">
        <v>45</v>
      </c>
      <c r="D37" s="102">
        <f>E37+F37+G37</f>
        <v>265386</v>
      </c>
      <c r="E37" s="102">
        <f>253227+24159-12000</f>
        <v>265386</v>
      </c>
      <c r="F37" s="102">
        <v>0</v>
      </c>
      <c r="G37" s="103">
        <v>0</v>
      </c>
    </row>
    <row r="38" spans="1:10" s="22" customFormat="1" ht="39.75" customHeight="1">
      <c r="A38" s="68"/>
      <c r="B38" s="105"/>
      <c r="C38" s="55" t="s">
        <v>46</v>
      </c>
      <c r="D38" s="102">
        <f>E38+F38+G38</f>
        <v>502346</v>
      </c>
      <c r="E38" s="102">
        <f>433492+68854</f>
        <v>502346</v>
      </c>
      <c r="F38" s="102">
        <v>0</v>
      </c>
      <c r="G38" s="103">
        <v>0</v>
      </c>
    </row>
    <row r="39" spans="1:10" s="22" customFormat="1" ht="30" customHeight="1">
      <c r="A39" s="106">
        <v>926</v>
      </c>
      <c r="B39" s="107"/>
      <c r="C39" s="27" t="s">
        <v>47</v>
      </c>
      <c r="D39" s="108">
        <f t="shared" ref="D39:G40" si="1">D40</f>
        <v>250000</v>
      </c>
      <c r="E39" s="108">
        <f t="shared" si="1"/>
        <v>0</v>
      </c>
      <c r="F39" s="108">
        <f t="shared" si="1"/>
        <v>0</v>
      </c>
      <c r="G39" s="109">
        <f t="shared" si="1"/>
        <v>250000</v>
      </c>
    </row>
    <row r="40" spans="1:10" s="22" customFormat="1" ht="28.5" customHeight="1">
      <c r="A40" s="67"/>
      <c r="B40" s="77">
        <v>92695</v>
      </c>
      <c r="C40" s="45" t="s">
        <v>34</v>
      </c>
      <c r="D40" s="98">
        <f t="shared" si="1"/>
        <v>250000</v>
      </c>
      <c r="E40" s="98">
        <f t="shared" si="1"/>
        <v>0</v>
      </c>
      <c r="F40" s="98">
        <f t="shared" si="1"/>
        <v>0</v>
      </c>
      <c r="G40" s="99">
        <f t="shared" si="1"/>
        <v>250000</v>
      </c>
    </row>
    <row r="41" spans="1:10" s="22" customFormat="1" ht="44.25" customHeight="1">
      <c r="A41" s="100"/>
      <c r="B41" s="110"/>
      <c r="C41" s="55" t="s">
        <v>48</v>
      </c>
      <c r="D41" s="102">
        <f>E41+F41+G41</f>
        <v>250000</v>
      </c>
      <c r="E41" s="102">
        <v>0</v>
      </c>
      <c r="F41" s="102">
        <v>0</v>
      </c>
      <c r="G41" s="103">
        <v>250000</v>
      </c>
      <c r="J41" s="22">
        <v>2</v>
      </c>
    </row>
    <row r="42" spans="1:10" s="42" customFormat="1" ht="33" customHeight="1">
      <c r="A42" s="111" t="s">
        <v>41</v>
      </c>
      <c r="B42" s="112"/>
      <c r="C42" s="112"/>
      <c r="D42" s="89">
        <f>D33+D39</f>
        <v>1777035</v>
      </c>
      <c r="E42" s="89">
        <f>E33+E39</f>
        <v>1527035</v>
      </c>
      <c r="F42" s="89">
        <f>F39</f>
        <v>0</v>
      </c>
      <c r="G42" s="90">
        <f>G39</f>
        <v>250000</v>
      </c>
    </row>
    <row r="43" spans="1:10" s="42" customFormat="1" ht="33" customHeight="1" thickBot="1">
      <c r="A43" s="113" t="s">
        <v>49</v>
      </c>
      <c r="B43" s="114"/>
      <c r="C43" s="115"/>
      <c r="D43" s="116">
        <f>D30+D42</f>
        <v>3152600</v>
      </c>
      <c r="E43" s="116">
        <f>E30+E42</f>
        <v>2722918</v>
      </c>
      <c r="F43" s="116">
        <f>F30+F42</f>
        <v>0</v>
      </c>
      <c r="G43" s="117">
        <f>G30+G42</f>
        <v>429682</v>
      </c>
    </row>
    <row r="46" spans="1:10">
      <c r="D46" s="118"/>
      <c r="E46" s="118"/>
    </row>
    <row r="47" spans="1:10">
      <c r="E47" s="118"/>
    </row>
    <row r="48" spans="1:10">
      <c r="E48" s="118"/>
    </row>
    <row r="49" spans="5:6">
      <c r="E49" s="118"/>
    </row>
    <row r="51" spans="5:6">
      <c r="F51" s="118"/>
    </row>
  </sheetData>
  <mergeCells count="19">
    <mergeCell ref="A40:A41"/>
    <mergeCell ref="A42:C42"/>
    <mergeCell ref="A43:C43"/>
    <mergeCell ref="A11:G11"/>
    <mergeCell ref="A23:A24"/>
    <mergeCell ref="A30:C30"/>
    <mergeCell ref="A32:G32"/>
    <mergeCell ref="A34:A38"/>
    <mergeCell ref="B35:B38"/>
    <mergeCell ref="E1:G1"/>
    <mergeCell ref="E2:G2"/>
    <mergeCell ref="E3:G3"/>
    <mergeCell ref="E4:G4"/>
    <mergeCell ref="A6:G6"/>
    <mergeCell ref="A8:A9"/>
    <mergeCell ref="B8:B9"/>
    <mergeCell ref="C8:C9"/>
    <mergeCell ref="D8:D9"/>
    <mergeCell ref="E8:G8"/>
  </mergeCells>
  <printOptions horizontalCentered="1"/>
  <pageMargins left="0.55118110236220474" right="0.55118110236220474" top="0.78740157480314965" bottom="0.78740157480314965" header="0.51181102362204722" footer="0.51181102362204722"/>
  <pageSetup paperSize="9" scale="45" orientation="portrait" r:id="rId1"/>
  <headerFooter alignWithMargins="0"/>
  <rowBreaks count="1" manualBreakCount="1">
    <brk id="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4 U.IV.14dotacje</vt:lpstr>
      <vt:lpstr>'Zał. Nr 4 U.IV.14dotacje'!Obszar_wydruku</vt:lpstr>
      <vt:lpstr>'Zał. Nr 4 U.IV.14dotacje'!Tytuły_wydruku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2014-12-17T13:22:28Z</dcterms:created>
  <dcterms:modified xsi:type="dcterms:W3CDTF">2014-12-17T13:22:48Z</dcterms:modified>
</cp:coreProperties>
</file>