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1420" windowHeight="9975"/>
  </bookViews>
  <sheets>
    <sheet name="Zał. Nr 3U.IX.15" sheetId="1" r:id="rId1"/>
  </sheets>
  <definedNames>
    <definedName name="_xlnm.Print_Area" localSheetId="0">'Zał. Nr 3U.IX.15'!$A$1:$G$48</definedName>
    <definedName name="_xlnm.Print_Titles" localSheetId="0">'Zał. Nr 3U.IX.15'!$8:$10</definedName>
  </definedNames>
  <calcPr calcId="125725"/>
</workbook>
</file>

<file path=xl/calcChain.xml><?xml version="1.0" encoding="utf-8"?>
<calcChain xmlns="http://schemas.openxmlformats.org/spreadsheetml/2006/main">
  <c r="G46" i="1"/>
  <c r="D46" s="1"/>
  <c r="D45" s="1"/>
  <c r="D44" s="1"/>
  <c r="G45"/>
  <c r="G44" s="1"/>
  <c r="F45"/>
  <c r="E45"/>
  <c r="E44" s="1"/>
  <c r="F44"/>
  <c r="E43"/>
  <c r="D43" s="1"/>
  <c r="D42" s="1"/>
  <c r="D41" s="1"/>
  <c r="G42"/>
  <c r="F42"/>
  <c r="F41" s="1"/>
  <c r="F39" s="1"/>
  <c r="F32" s="1"/>
  <c r="F47" s="1"/>
  <c r="G41"/>
  <c r="E40"/>
  <c r="D40" s="1"/>
  <c r="G39"/>
  <c r="E39"/>
  <c r="E38"/>
  <c r="D38" s="1"/>
  <c r="E37"/>
  <c r="D37" s="1"/>
  <c r="E36"/>
  <c r="D36" s="1"/>
  <c r="E35"/>
  <c r="D35" s="1"/>
  <c r="E34"/>
  <c r="D34" s="1"/>
  <c r="G33"/>
  <c r="G32" s="1"/>
  <c r="G47" s="1"/>
  <c r="F33"/>
  <c r="E33"/>
  <c r="E32" s="1"/>
  <c r="E28"/>
  <c r="D28" s="1"/>
  <c r="D27" s="1"/>
  <c r="G27"/>
  <c r="F27"/>
  <c r="E26"/>
  <c r="D26" s="1"/>
  <c r="D25" s="1"/>
  <c r="D24" s="1"/>
  <c r="G25"/>
  <c r="F25"/>
  <c r="F24" s="1"/>
  <c r="G24"/>
  <c r="G22"/>
  <c r="F22"/>
  <c r="E22"/>
  <c r="D22"/>
  <c r="G21"/>
  <c r="F21"/>
  <c r="E21"/>
  <c r="D21"/>
  <c r="G19"/>
  <c r="F19"/>
  <c r="F12" s="1"/>
  <c r="F29" s="1"/>
  <c r="F48" s="1"/>
  <c r="E19"/>
  <c r="D19"/>
  <c r="D18"/>
  <c r="G17"/>
  <c r="D17" s="1"/>
  <c r="D16"/>
  <c r="G15"/>
  <c r="D15" s="1"/>
  <c r="D14"/>
  <c r="F13"/>
  <c r="E13"/>
  <c r="D39" l="1"/>
  <c r="D13"/>
  <c r="D12" s="1"/>
  <c r="D29" s="1"/>
  <c r="E12"/>
  <c r="E25"/>
  <c r="E24" s="1"/>
  <c r="E27"/>
  <c r="D33"/>
  <c r="D32" s="1"/>
  <c r="D47" s="1"/>
  <c r="E42"/>
  <c r="E41" s="1"/>
  <c r="E47" s="1"/>
  <c r="G13"/>
  <c r="G12" s="1"/>
  <c r="G29" s="1"/>
  <c r="G48" s="1"/>
  <c r="D48" l="1"/>
  <c r="E29"/>
  <c r="E48" s="1"/>
</calcChain>
</file>

<file path=xl/comments1.xml><?xml version="1.0" encoding="utf-8"?>
<comments xmlns="http://schemas.openxmlformats.org/spreadsheetml/2006/main">
  <authors>
    <author>Gmina</author>
  </authors>
  <commentList>
    <comment ref="C8" authorId="0">
      <text>
        <r>
          <rPr>
            <b/>
            <sz val="8"/>
            <color indexed="81"/>
            <rFont val="Tahoma"/>
            <family val="2"/>
            <charset val="238"/>
          </rPr>
          <t>Gmina: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<sst xmlns="http://schemas.openxmlformats.org/spreadsheetml/2006/main" count="58" uniqueCount="52">
  <si>
    <t>Załącznik Nr 4</t>
  </si>
  <si>
    <t>do Uchwały Nr IX/      /15</t>
  </si>
  <si>
    <t>Rady Miejskiej w Konstantynowie Łódzkim</t>
  </si>
  <si>
    <t>z dnia 28 maja 2015 roku</t>
  </si>
  <si>
    <t>DOTACJE UDZIELONE Z BUDŻETU PODMIOTOM NALEŻĄCYM I NIENALEŻĄCYM DO SEKTORA FINANSÓW PUBLICZNYCH</t>
  </si>
  <si>
    <t>Dział</t>
  </si>
  <si>
    <t>Rozdział</t>
  </si>
  <si>
    <t>Wyszczególnienie</t>
  </si>
  <si>
    <t xml:space="preserve">Plan na rok 2015          </t>
  </si>
  <si>
    <t>kwota dotacji</t>
  </si>
  <si>
    <t>podmiotowej</t>
  </si>
  <si>
    <t>przedmiotowej</t>
  </si>
  <si>
    <t>celowej</t>
  </si>
  <si>
    <t>2</t>
  </si>
  <si>
    <t>3</t>
  </si>
  <si>
    <t>4</t>
  </si>
  <si>
    <t>5</t>
  </si>
  <si>
    <t>6</t>
  </si>
  <si>
    <t>Dotacje dla podmiotów należących do sektora finansów publicznych</t>
  </si>
  <si>
    <t>Oświata i wychowanie</t>
  </si>
  <si>
    <t>80104</t>
  </si>
  <si>
    <t>Przedszkola</t>
  </si>
  <si>
    <t>Pokrycie kosztów dotacji dla przedszkola w Lutomiersku</t>
  </si>
  <si>
    <t>Pokrycie kosztów dotacji dla przedszkola w Łodzi</t>
  </si>
  <si>
    <t>Pokrycie kosztów dotacji dla przedszkola w Aleksandrowie Łódzkim</t>
  </si>
  <si>
    <t>Pokrycie kosztów dotacji dla przedszkola w Pabianicach</t>
  </si>
  <si>
    <t>Pokrycie kosztów dotacji dla przedszkola w Strykowie</t>
  </si>
  <si>
    <t>80146</t>
  </si>
  <si>
    <t>Dokształcanie i doskonalenie nauczycieli</t>
  </si>
  <si>
    <t>Pomoc finansowa dla Powiatu Pabianickiego - metodyk języka polskiego</t>
  </si>
  <si>
    <t>Ochrona zdrowia</t>
  </si>
  <si>
    <t>85195</t>
  </si>
  <si>
    <t>Pozostała działalność</t>
  </si>
  <si>
    <t>Samodzielny Publiczny Zakład Opieki Zdrowotnej w Konstantynowie Łódzkim - promocja zdrowia</t>
  </si>
  <si>
    <t>Kultura i ochrona dziedzictwa narodowego</t>
  </si>
  <si>
    <t>Miejski Ośrodek Kultury</t>
  </si>
  <si>
    <t>Miejski Ośrodek Kultury - działalność podstawowa</t>
  </si>
  <si>
    <t xml:space="preserve">Biblioteka Miejska </t>
  </si>
  <si>
    <t>Biblioteka Miejska - działalność podstawowa</t>
  </si>
  <si>
    <t>Razem</t>
  </si>
  <si>
    <t>Dotacje dla podmiotów nienależących do sektora finansów publicznych</t>
  </si>
  <si>
    <t xml:space="preserve">Niepubliczne przedszkole "Barwne dzieci" </t>
  </si>
  <si>
    <t>Niepubliczne przedszkole "Pokaż świat"</t>
  </si>
  <si>
    <t>Niepubliczne przedszkole "Camelot"</t>
  </si>
  <si>
    <t>Niepubliczne przedszkole "Magnolki"</t>
  </si>
  <si>
    <t>Niepubliczne przedszkole "Oliwkowy gaj"</t>
  </si>
  <si>
    <t>Realizacja zadań wymagających stosowania specjalnej organizacji nauki i metod pracy dla dzieci w przedszkolach, oddziałach przedszkolnych w szkołach podstawowych i innych formach wychowania przedszkolnego</t>
  </si>
  <si>
    <t>Edukacyjna opieka wychowawcza</t>
  </si>
  <si>
    <t>Wczesne wspomaganie rozwoju dziecka</t>
  </si>
  <si>
    <t>Kultura fizyczna</t>
  </si>
  <si>
    <t>Kluby sportowe</t>
  </si>
  <si>
    <t>OGÓŁEM</t>
  </si>
</sst>
</file>

<file path=xl/styles.xml><?xml version="1.0" encoding="utf-8"?>
<styleSheet xmlns="http://schemas.openxmlformats.org/spreadsheetml/2006/main">
  <fonts count="17">
    <font>
      <sz val="10"/>
      <name val="Arial CE"/>
      <charset val="238"/>
    </font>
    <font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sz val="8"/>
      <name val="Times New Roman"/>
      <family val="1"/>
      <charset val="238"/>
    </font>
    <font>
      <sz val="11"/>
      <name val="Times New Roman"/>
      <family val="1"/>
      <charset val="238"/>
    </font>
    <font>
      <sz val="14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5"/>
      <name val="Times New Roman"/>
      <family val="1"/>
      <charset val="238"/>
    </font>
    <font>
      <b/>
      <sz val="10"/>
      <name val="Times New Roman"/>
      <family val="1"/>
      <charset val="238"/>
    </font>
    <font>
      <sz val="15"/>
      <name val="Times New Roman"/>
      <family val="1"/>
      <charset val="238"/>
    </font>
    <font>
      <b/>
      <i/>
      <u/>
      <sz val="14"/>
      <name val="Times New Roman"/>
      <family val="1"/>
      <charset val="238"/>
    </font>
    <font>
      <b/>
      <i/>
      <u/>
      <sz val="15"/>
      <name val="Times New Roman"/>
      <family val="1"/>
      <charset val="238"/>
    </font>
    <font>
      <sz val="16"/>
      <name val="Times New Roman"/>
      <family val="1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7">
    <xf numFmtId="0" fontId="0" fillId="0" borderId="0" xfId="0"/>
    <xf numFmtId="0" fontId="1" fillId="0" borderId="0" xfId="0" applyFont="1"/>
    <xf numFmtId="3" fontId="2" fillId="0" borderId="0" xfId="0" applyNumberFormat="1" applyFont="1" applyAlignment="1" applyProtection="1">
      <alignment horizontal="left"/>
      <protection locked="0" hidden="1"/>
    </xf>
    <xf numFmtId="0" fontId="4" fillId="0" borderId="0" xfId="0" applyFont="1" applyAlignment="1" applyProtection="1">
      <alignment horizontal="center" vertical="top"/>
      <protection hidden="1"/>
    </xf>
    <xf numFmtId="0" fontId="4" fillId="0" borderId="0" xfId="0" applyFont="1" applyAlignment="1" applyProtection="1">
      <alignment horizontal="left"/>
      <protection hidden="1"/>
    </xf>
    <xf numFmtId="3" fontId="5" fillId="0" borderId="0" xfId="0" applyNumberFormat="1" applyFont="1" applyAlignment="1" applyProtection="1">
      <alignment horizontal="left"/>
      <protection locked="0" hidden="1"/>
    </xf>
    <xf numFmtId="0" fontId="4" fillId="0" borderId="0" xfId="0" applyFont="1" applyProtection="1">
      <protection hidden="1"/>
    </xf>
    <xf numFmtId="3" fontId="4" fillId="0" borderId="0" xfId="0" applyNumberFormat="1" applyFont="1" applyBorder="1" applyAlignment="1" applyProtection="1">
      <alignment horizontal="center"/>
      <protection locked="0" hidden="1"/>
    </xf>
    <xf numFmtId="0" fontId="8" fillId="0" borderId="0" xfId="0" applyFont="1" applyAlignment="1" applyProtection="1">
      <alignment horizontal="center" vertical="top"/>
      <protection hidden="1"/>
    </xf>
    <xf numFmtId="0" fontId="8" fillId="0" borderId="0" xfId="0" applyFont="1" applyAlignment="1" applyProtection="1">
      <alignment horizontal="left" vertical="top"/>
      <protection hidden="1"/>
    </xf>
    <xf numFmtId="0" fontId="8" fillId="2" borderId="0" xfId="0" applyFont="1" applyFill="1" applyBorder="1" applyAlignment="1" applyProtection="1">
      <alignment horizontal="center" vertical="top"/>
      <protection hidden="1"/>
    </xf>
    <xf numFmtId="49" fontId="3" fillId="3" borderId="9" xfId="0" applyNumberFormat="1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 applyProtection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49" fontId="10" fillId="0" borderId="9" xfId="0" applyNumberFormat="1" applyFont="1" applyBorder="1" applyAlignment="1">
      <alignment horizontal="center" vertical="center"/>
    </xf>
    <xf numFmtId="49" fontId="10" fillId="0" borderId="9" xfId="0" applyNumberFormat="1" applyFont="1" applyBorder="1" applyAlignment="1">
      <alignment horizontal="center" vertical="center" wrapText="1"/>
    </xf>
    <xf numFmtId="49" fontId="10" fillId="2" borderId="10" xfId="0" applyNumberFormat="1" applyFont="1" applyFill="1" applyBorder="1" applyAlignment="1" applyProtection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49" fontId="3" fillId="3" borderId="3" xfId="0" applyNumberFormat="1" applyFont="1" applyFill="1" applyBorder="1" applyAlignment="1">
      <alignment horizontal="center" vertical="center"/>
    </xf>
    <xf numFmtId="49" fontId="3" fillId="3" borderId="3" xfId="0" applyNumberFormat="1" applyFont="1" applyFill="1" applyBorder="1" applyAlignment="1">
      <alignment horizontal="center" vertical="center" wrapText="1"/>
    </xf>
    <xf numFmtId="3" fontId="9" fillId="3" borderId="3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left" vertical="center" wrapText="1"/>
    </xf>
    <xf numFmtId="3" fontId="9" fillId="0" borderId="10" xfId="0" applyNumberFormat="1" applyFont="1" applyBorder="1" applyAlignment="1">
      <alignment horizontal="right" vertical="center" wrapText="1"/>
    </xf>
    <xf numFmtId="49" fontId="6" fillId="0" borderId="9" xfId="0" applyNumberFormat="1" applyFont="1" applyBorder="1" applyAlignment="1">
      <alignment horizontal="left" vertical="center" wrapText="1"/>
    </xf>
    <xf numFmtId="3" fontId="11" fillId="0" borderId="9" xfId="0" applyNumberFormat="1" applyFont="1" applyBorder="1" applyAlignment="1">
      <alignment horizontal="right" vertical="center" wrapText="1"/>
    </xf>
    <xf numFmtId="3" fontId="11" fillId="2" borderId="9" xfId="0" applyNumberFormat="1" applyFont="1" applyFill="1" applyBorder="1" applyAlignment="1" applyProtection="1">
      <alignment horizontal="right" vertical="center"/>
    </xf>
    <xf numFmtId="3" fontId="11" fillId="0" borderId="18" xfId="0" applyNumberFormat="1" applyFont="1" applyBorder="1" applyAlignment="1">
      <alignment horizontal="right" vertical="center"/>
    </xf>
    <xf numFmtId="3" fontId="11" fillId="2" borderId="10" xfId="0" applyNumberFormat="1" applyFont="1" applyFill="1" applyBorder="1" applyAlignment="1" applyProtection="1">
      <alignment horizontal="right" vertical="center"/>
    </xf>
    <xf numFmtId="49" fontId="12" fillId="0" borderId="9" xfId="0" applyNumberFormat="1" applyFont="1" applyBorder="1" applyAlignment="1">
      <alignment horizontal="left" vertical="center" wrapText="1"/>
    </xf>
    <xf numFmtId="3" fontId="13" fillId="0" borderId="9" xfId="0" applyNumberFormat="1" applyFont="1" applyBorder="1" applyAlignment="1">
      <alignment horizontal="right" vertical="center" wrapText="1"/>
    </xf>
    <xf numFmtId="3" fontId="13" fillId="2" borderId="9" xfId="0" applyNumberFormat="1" applyFont="1" applyFill="1" applyBorder="1" applyAlignment="1" applyProtection="1">
      <alignment horizontal="right" vertical="center"/>
    </xf>
    <xf numFmtId="3" fontId="13" fillId="0" borderId="18" xfId="0" applyNumberFormat="1" applyFont="1" applyBorder="1" applyAlignment="1">
      <alignment horizontal="right" vertical="center"/>
    </xf>
    <xf numFmtId="3" fontId="13" fillId="2" borderId="10" xfId="0" applyNumberFormat="1" applyFont="1" applyFill="1" applyBorder="1" applyAlignment="1" applyProtection="1">
      <alignment horizontal="right" vertical="center"/>
    </xf>
    <xf numFmtId="3" fontId="6" fillId="2" borderId="9" xfId="0" applyNumberFormat="1" applyFont="1" applyFill="1" applyBorder="1" applyAlignment="1" applyProtection="1">
      <alignment horizontal="right" vertical="center"/>
    </xf>
    <xf numFmtId="3" fontId="6" fillId="0" borderId="18" xfId="0" applyNumberFormat="1" applyFont="1" applyBorder="1" applyAlignment="1">
      <alignment horizontal="right" vertical="center"/>
    </xf>
    <xf numFmtId="3" fontId="6" fillId="2" borderId="10" xfId="0" applyNumberFormat="1" applyFont="1" applyFill="1" applyBorder="1" applyAlignment="1" applyProtection="1">
      <alignment horizontal="right" vertical="center"/>
    </xf>
    <xf numFmtId="49" fontId="3" fillId="0" borderId="17" xfId="0" applyNumberFormat="1" applyFont="1" applyBorder="1" applyAlignment="1">
      <alignment horizontal="center" vertical="center"/>
    </xf>
    <xf numFmtId="3" fontId="9" fillId="0" borderId="20" xfId="0" applyNumberFormat="1" applyFont="1" applyBorder="1" applyAlignment="1">
      <alignment horizontal="right" vertical="center" wrapText="1"/>
    </xf>
    <xf numFmtId="3" fontId="9" fillId="0" borderId="21" xfId="0" applyNumberFormat="1" applyFont="1" applyBorder="1" applyAlignment="1">
      <alignment horizontal="right" vertical="center" wrapText="1"/>
    </xf>
    <xf numFmtId="3" fontId="3" fillId="0" borderId="9" xfId="0" applyNumberFormat="1" applyFont="1" applyBorder="1" applyAlignment="1">
      <alignment horizontal="right" vertical="center" wrapText="1"/>
    </xf>
    <xf numFmtId="3" fontId="3" fillId="0" borderId="10" xfId="0" applyNumberFormat="1" applyFont="1" applyBorder="1" applyAlignment="1">
      <alignment horizontal="right" vertical="center" wrapText="1"/>
    </xf>
    <xf numFmtId="49" fontId="6" fillId="0" borderId="17" xfId="0" applyNumberFormat="1" applyFont="1" applyBorder="1" applyAlignment="1">
      <alignment vertical="center"/>
    </xf>
    <xf numFmtId="3" fontId="6" fillId="0" borderId="9" xfId="0" applyNumberFormat="1" applyFont="1" applyBorder="1" applyAlignment="1">
      <alignment horizontal="right" vertical="center" wrapText="1"/>
    </xf>
    <xf numFmtId="3" fontId="12" fillId="2" borderId="9" xfId="0" applyNumberFormat="1" applyFont="1" applyFill="1" applyBorder="1" applyAlignment="1" applyProtection="1">
      <alignment horizontal="right" vertical="center"/>
    </xf>
    <xf numFmtId="3" fontId="12" fillId="0" borderId="18" xfId="0" applyNumberFormat="1" applyFont="1" applyBorder="1" applyAlignment="1">
      <alignment horizontal="right" vertical="center"/>
    </xf>
    <xf numFmtId="3" fontId="12" fillId="2" borderId="10" xfId="0" applyNumberFormat="1" applyFont="1" applyFill="1" applyBorder="1" applyAlignment="1" applyProtection="1">
      <alignment horizontal="right" vertical="center"/>
    </xf>
    <xf numFmtId="0" fontId="3" fillId="4" borderId="11" xfId="0" applyFont="1" applyFill="1" applyBorder="1" applyAlignment="1">
      <alignment horizontal="center" vertical="center"/>
    </xf>
    <xf numFmtId="49" fontId="3" fillId="4" borderId="9" xfId="0" applyNumberFormat="1" applyFont="1" applyFill="1" applyBorder="1" applyAlignment="1">
      <alignment horizontal="center" vertical="center"/>
    </xf>
    <xf numFmtId="49" fontId="3" fillId="4" borderId="9" xfId="0" applyNumberFormat="1" applyFont="1" applyFill="1" applyBorder="1" applyAlignment="1">
      <alignment horizontal="center" vertical="center" wrapText="1"/>
    </xf>
    <xf numFmtId="3" fontId="9" fillId="4" borderId="9" xfId="0" applyNumberFormat="1" applyFont="1" applyFill="1" applyBorder="1" applyAlignment="1">
      <alignment horizontal="center" vertical="center" wrapText="1"/>
    </xf>
    <xf numFmtId="3" fontId="9" fillId="4" borderId="10" xfId="0" applyNumberFormat="1" applyFont="1" applyFill="1" applyBorder="1" applyAlignment="1">
      <alignment horizontal="center" vertical="center" wrapText="1"/>
    </xf>
    <xf numFmtId="3" fontId="9" fillId="0" borderId="9" xfId="0" applyNumberFormat="1" applyFont="1" applyBorder="1" applyAlignment="1">
      <alignment horizontal="right" vertical="center" wrapText="1"/>
    </xf>
    <xf numFmtId="49" fontId="6" fillId="0" borderId="19" xfId="0" applyNumberFormat="1" applyFont="1" applyBorder="1" applyAlignment="1">
      <alignment horizontal="center" vertical="center"/>
    </xf>
    <xf numFmtId="3" fontId="11" fillId="0" borderId="9" xfId="0" applyNumberFormat="1" applyFont="1" applyBorder="1" applyAlignment="1">
      <alignment horizontal="right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 wrapText="1"/>
    </xf>
    <xf numFmtId="3" fontId="9" fillId="3" borderId="9" xfId="0" applyNumberFormat="1" applyFont="1" applyFill="1" applyBorder="1" applyAlignment="1">
      <alignment horizontal="center" vertical="center" wrapText="1"/>
    </xf>
    <xf numFmtId="3" fontId="9" fillId="3" borderId="10" xfId="0" applyNumberFormat="1" applyFont="1" applyFill="1" applyBorder="1" applyAlignment="1">
      <alignment horizontal="center" vertical="center" wrapText="1"/>
    </xf>
    <xf numFmtId="0" fontId="3" fillId="0" borderId="22" xfId="0" applyFont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vertical="center" wrapText="1"/>
    </xf>
    <xf numFmtId="0" fontId="3" fillId="0" borderId="7" xfId="0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vertical="center" wrapText="1"/>
    </xf>
    <xf numFmtId="3" fontId="11" fillId="0" borderId="9" xfId="0" quotePrefix="1" applyNumberFormat="1" applyFont="1" applyBorder="1" applyAlignment="1">
      <alignment horizontal="right" vertical="center"/>
    </xf>
    <xf numFmtId="3" fontId="11" fillId="2" borderId="9" xfId="0" applyNumberFormat="1" applyFont="1" applyFill="1" applyBorder="1" applyAlignment="1">
      <alignment vertical="center"/>
    </xf>
    <xf numFmtId="3" fontId="11" fillId="2" borderId="10" xfId="0" applyNumberFormat="1" applyFont="1" applyFill="1" applyBorder="1" applyAlignment="1" applyProtection="1">
      <alignment vertical="center"/>
    </xf>
    <xf numFmtId="0" fontId="3" fillId="0" borderId="16" xfId="0" applyFont="1" applyBorder="1" applyAlignment="1">
      <alignment vertical="center"/>
    </xf>
    <xf numFmtId="3" fontId="9" fillId="3" borderId="9" xfId="0" applyNumberFormat="1" applyFont="1" applyFill="1" applyBorder="1" applyAlignment="1">
      <alignment horizontal="center" vertical="center"/>
    </xf>
    <xf numFmtId="3" fontId="9" fillId="3" borderId="10" xfId="0" applyNumberFormat="1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3" fontId="9" fillId="0" borderId="9" xfId="0" applyNumberFormat="1" applyFont="1" applyBorder="1" applyAlignment="1">
      <alignment vertical="center"/>
    </xf>
    <xf numFmtId="3" fontId="13" fillId="0" borderId="9" xfId="0" applyNumberFormat="1" applyFont="1" applyBorder="1" applyAlignment="1">
      <alignment vertical="center"/>
    </xf>
    <xf numFmtId="3" fontId="11" fillId="0" borderId="9" xfId="0" applyNumberFormat="1" applyFont="1" applyBorder="1" applyAlignment="1">
      <alignment vertical="center"/>
    </xf>
    <xf numFmtId="3" fontId="11" fillId="0" borderId="10" xfId="0" applyNumberFormat="1" applyFont="1" applyBorder="1" applyAlignment="1">
      <alignment vertical="center"/>
    </xf>
    <xf numFmtId="3" fontId="13" fillId="0" borderId="10" xfId="0" applyNumberFormat="1" applyFont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3" fontId="9" fillId="0" borderId="10" xfId="0" applyNumberFormat="1" applyFont="1" applyBorder="1" applyAlignment="1">
      <alignment vertical="center"/>
    </xf>
    <xf numFmtId="0" fontId="6" fillId="0" borderId="17" xfId="0" applyFont="1" applyBorder="1" applyAlignment="1">
      <alignment horizontal="center" vertical="center"/>
    </xf>
    <xf numFmtId="3" fontId="7" fillId="3" borderId="9" xfId="0" applyNumberFormat="1" applyFont="1" applyFill="1" applyBorder="1" applyAlignment="1">
      <alignment horizontal="center" vertical="center"/>
    </xf>
    <xf numFmtId="0" fontId="14" fillId="0" borderId="0" xfId="0" applyFont="1"/>
    <xf numFmtId="3" fontId="7" fillId="3" borderId="26" xfId="0" applyNumberFormat="1" applyFont="1" applyFill="1" applyBorder="1" applyAlignment="1">
      <alignment vertical="center"/>
    </xf>
    <xf numFmtId="3" fontId="7" fillId="3" borderId="27" xfId="0" applyNumberFormat="1" applyFont="1" applyFill="1" applyBorder="1" applyAlignment="1">
      <alignment vertical="center"/>
    </xf>
    <xf numFmtId="3" fontId="1" fillId="0" borderId="0" xfId="0" applyNumberFormat="1" applyFont="1"/>
    <xf numFmtId="0" fontId="3" fillId="0" borderId="2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  <xf numFmtId="0" fontId="7" fillId="3" borderId="25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49" fontId="6" fillId="0" borderId="19" xfId="0" applyNumberFormat="1" applyFont="1" applyBorder="1" applyAlignment="1">
      <alignment horizontal="center" vertical="center"/>
    </xf>
    <xf numFmtId="49" fontId="6" fillId="0" borderId="8" xfId="0" applyNumberFormat="1" applyFont="1" applyBorder="1" applyAlignment="1">
      <alignment horizontal="center" vertical="center"/>
    </xf>
    <xf numFmtId="0" fontId="3" fillId="3" borderId="23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3" fontId="3" fillId="0" borderId="0" xfId="0" applyNumberFormat="1" applyFont="1" applyAlignment="1" applyProtection="1">
      <alignment horizontal="left"/>
      <protection locked="0" hidden="1"/>
    </xf>
    <xf numFmtId="3" fontId="6" fillId="0" borderId="0" xfId="0" applyNumberFormat="1" applyFont="1" applyAlignment="1" applyProtection="1">
      <alignment horizontal="left"/>
      <protection locked="0" hidden="1"/>
    </xf>
    <xf numFmtId="49" fontId="7" fillId="0" borderId="0" xfId="0" applyNumberFormat="1" applyFont="1" applyAlignment="1" applyProtection="1">
      <alignment horizontal="center" vertical="top" wrapText="1"/>
      <protection hidden="1"/>
    </xf>
    <xf numFmtId="0" fontId="3" fillId="3" borderId="1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49" fontId="9" fillId="3" borderId="2" xfId="0" applyNumberFormat="1" applyFont="1" applyFill="1" applyBorder="1" applyAlignment="1">
      <alignment horizontal="center" vertical="center" wrapText="1"/>
    </xf>
    <xf numFmtId="49" fontId="9" fillId="3" borderId="8" xfId="0" applyNumberFormat="1" applyFont="1" applyFill="1" applyBorder="1" applyAlignment="1">
      <alignment horizontal="center" vertical="center" wrapText="1"/>
    </xf>
    <xf numFmtId="49" fontId="3" fillId="3" borderId="3" xfId="0" applyNumberFormat="1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49" fontId="3" fillId="3" borderId="3" xfId="0" applyNumberFormat="1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vertical="center"/>
    </xf>
    <xf numFmtId="49" fontId="3" fillId="3" borderId="4" xfId="0" applyNumberFormat="1" applyFont="1" applyFill="1" applyBorder="1" applyAlignment="1">
      <alignment horizontal="center" vertical="center" wrapText="1"/>
    </xf>
    <xf numFmtId="49" fontId="3" fillId="3" borderId="5" xfId="0" applyNumberFormat="1" applyFont="1" applyFill="1" applyBorder="1" applyAlignment="1">
      <alignment horizontal="center" vertical="center" wrapText="1"/>
    </xf>
    <xf numFmtId="49" fontId="3" fillId="3" borderId="6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6"/>
  <sheetViews>
    <sheetView tabSelected="1" view="pageBreakPreview" topLeftCell="A43" zoomScale="76" zoomScaleNormal="82" zoomScaleSheetLayoutView="76" workbookViewId="0">
      <selection activeCell="D14" sqref="D14"/>
    </sheetView>
  </sheetViews>
  <sheetFormatPr defaultRowHeight="12.75"/>
  <cols>
    <col min="1" max="1" width="9" style="1" customWidth="1"/>
    <col min="2" max="2" width="13" style="1" customWidth="1"/>
    <col min="3" max="3" width="95.7109375" style="1" customWidth="1"/>
    <col min="4" max="7" width="23.7109375" style="1" customWidth="1"/>
    <col min="8" max="16384" width="9.140625" style="1"/>
  </cols>
  <sheetData>
    <row r="1" spans="1:15" ht="18.75">
      <c r="D1" s="2"/>
      <c r="E1" s="113" t="s">
        <v>0</v>
      </c>
      <c r="F1" s="113"/>
      <c r="G1" s="113"/>
    </row>
    <row r="2" spans="1:15" ht="18.75">
      <c r="A2" s="3"/>
      <c r="B2" s="3"/>
      <c r="C2" s="4"/>
      <c r="D2" s="5"/>
      <c r="E2" s="114" t="s">
        <v>1</v>
      </c>
      <c r="F2" s="114"/>
      <c r="G2" s="114"/>
    </row>
    <row r="3" spans="1:15" ht="18.75">
      <c r="A3" s="3"/>
      <c r="B3" s="3"/>
      <c r="C3" s="6"/>
      <c r="D3" s="5"/>
      <c r="E3" s="114" t="s">
        <v>2</v>
      </c>
      <c r="F3" s="114"/>
      <c r="G3" s="114"/>
    </row>
    <row r="4" spans="1:15" ht="18.75">
      <c r="A4" s="3"/>
      <c r="B4" s="3"/>
      <c r="C4" s="6"/>
      <c r="D4" s="5"/>
      <c r="E4" s="114" t="s">
        <v>3</v>
      </c>
      <c r="F4" s="114"/>
      <c r="G4" s="114"/>
    </row>
    <row r="5" spans="1:15" ht="54.75" customHeight="1">
      <c r="A5" s="3"/>
      <c r="B5" s="3"/>
      <c r="C5" s="6"/>
      <c r="D5" s="5"/>
      <c r="E5" s="5"/>
      <c r="F5" s="5"/>
      <c r="G5" s="7"/>
    </row>
    <row r="6" spans="1:15" ht="24" customHeight="1">
      <c r="A6" s="115" t="s">
        <v>4</v>
      </c>
      <c r="B6" s="115"/>
      <c r="C6" s="115"/>
      <c r="D6" s="115"/>
      <c r="E6" s="115"/>
      <c r="F6" s="115"/>
      <c r="G6" s="115"/>
    </row>
    <row r="7" spans="1:15" ht="15" thickBot="1">
      <c r="A7" s="8"/>
      <c r="B7" s="9"/>
      <c r="C7" s="9"/>
      <c r="D7" s="9"/>
      <c r="E7" s="9"/>
      <c r="F7" s="8"/>
      <c r="G7" s="10"/>
    </row>
    <row r="8" spans="1:15" ht="27" customHeight="1">
      <c r="A8" s="116" t="s">
        <v>5</v>
      </c>
      <c r="B8" s="118" t="s">
        <v>6</v>
      </c>
      <c r="C8" s="120" t="s">
        <v>7</v>
      </c>
      <c r="D8" s="122" t="s">
        <v>8</v>
      </c>
      <c r="E8" s="124" t="s">
        <v>9</v>
      </c>
      <c r="F8" s="125"/>
      <c r="G8" s="126"/>
    </row>
    <row r="9" spans="1:15" ht="35.25" customHeight="1">
      <c r="A9" s="117"/>
      <c r="B9" s="119"/>
      <c r="C9" s="121"/>
      <c r="D9" s="123"/>
      <c r="E9" s="11" t="s">
        <v>10</v>
      </c>
      <c r="F9" s="12" t="s">
        <v>11</v>
      </c>
      <c r="G9" s="13" t="s">
        <v>12</v>
      </c>
    </row>
    <row r="10" spans="1:15">
      <c r="A10" s="14">
        <v>1</v>
      </c>
      <c r="B10" s="15" t="s">
        <v>13</v>
      </c>
      <c r="C10" s="16" t="s">
        <v>14</v>
      </c>
      <c r="D10" s="16" t="s">
        <v>15</v>
      </c>
      <c r="E10" s="16" t="s">
        <v>16</v>
      </c>
      <c r="F10" s="15" t="s">
        <v>17</v>
      </c>
      <c r="G10" s="17">
        <v>7</v>
      </c>
    </row>
    <row r="11" spans="1:15" ht="39" customHeight="1" thickBot="1">
      <c r="A11" s="101" t="s">
        <v>18</v>
      </c>
      <c r="B11" s="102"/>
      <c r="C11" s="102"/>
      <c r="D11" s="102"/>
      <c r="E11" s="102"/>
      <c r="F11" s="102"/>
      <c r="G11" s="103"/>
    </row>
    <row r="12" spans="1:15" ht="27.75" customHeight="1">
      <c r="A12" s="18">
        <v>801</v>
      </c>
      <c r="B12" s="19"/>
      <c r="C12" s="20" t="s">
        <v>19</v>
      </c>
      <c r="D12" s="21">
        <f>D13+D19</f>
        <v>104091</v>
      </c>
      <c r="E12" s="21">
        <f>E13+E19</f>
        <v>0</v>
      </c>
      <c r="F12" s="21">
        <f>F13+F19</f>
        <v>0</v>
      </c>
      <c r="G12" s="21">
        <f>G13+G19</f>
        <v>104091</v>
      </c>
    </row>
    <row r="13" spans="1:15" ht="27.75" customHeight="1">
      <c r="A13" s="22"/>
      <c r="B13" s="23" t="s">
        <v>20</v>
      </c>
      <c r="C13" s="24" t="s">
        <v>21</v>
      </c>
      <c r="D13" s="25">
        <f>D14+D15+D16+D17+D18</f>
        <v>97401</v>
      </c>
      <c r="E13" s="25">
        <f>E14+E15+E16+E17+E18</f>
        <v>0</v>
      </c>
      <c r="F13" s="25">
        <f>F14+F15+F16+F17+F18</f>
        <v>0</v>
      </c>
      <c r="G13" s="25">
        <f>G14+G15+G16+G17+G18</f>
        <v>97401</v>
      </c>
    </row>
    <row r="14" spans="1:15" ht="33" customHeight="1">
      <c r="A14" s="22"/>
      <c r="B14" s="104"/>
      <c r="C14" s="26" t="s">
        <v>22</v>
      </c>
      <c r="D14" s="27">
        <f>E14+F14+G14</f>
        <v>15510</v>
      </c>
      <c r="E14" s="28">
        <v>0</v>
      </c>
      <c r="F14" s="29">
        <v>0</v>
      </c>
      <c r="G14" s="30">
        <v>15510</v>
      </c>
    </row>
    <row r="15" spans="1:15" ht="33" customHeight="1">
      <c r="A15" s="22"/>
      <c r="B15" s="105"/>
      <c r="C15" s="31" t="s">
        <v>23</v>
      </c>
      <c r="D15" s="32">
        <f>E15+F15+G15</f>
        <v>75045</v>
      </c>
      <c r="E15" s="33">
        <v>0</v>
      </c>
      <c r="F15" s="34">
        <v>0</v>
      </c>
      <c r="G15" s="35">
        <f>80045-5000</f>
        <v>75045</v>
      </c>
    </row>
    <row r="16" spans="1:15" ht="33" customHeight="1">
      <c r="A16" s="22"/>
      <c r="B16" s="105"/>
      <c r="C16" s="26" t="s">
        <v>24</v>
      </c>
      <c r="D16" s="27">
        <f>E16+F16+G16</f>
        <v>4500</v>
      </c>
      <c r="E16" s="36">
        <v>0</v>
      </c>
      <c r="F16" s="37">
        <v>0</v>
      </c>
      <c r="G16" s="38">
        <v>4500</v>
      </c>
      <c r="J16" s="23"/>
      <c r="K16" s="24"/>
      <c r="L16" s="25"/>
      <c r="M16" s="25"/>
      <c r="N16" s="25"/>
      <c r="O16" s="25"/>
    </row>
    <row r="17" spans="1:15" ht="33" customHeight="1">
      <c r="A17" s="22"/>
      <c r="B17" s="105"/>
      <c r="C17" s="31" t="s">
        <v>25</v>
      </c>
      <c r="D17" s="32">
        <f>E17+F17+G17</f>
        <v>2293</v>
      </c>
      <c r="E17" s="33">
        <v>0</v>
      </c>
      <c r="F17" s="34">
        <v>0</v>
      </c>
      <c r="G17" s="35">
        <f>7346-5000-53</f>
        <v>2293</v>
      </c>
      <c r="J17" s="39"/>
      <c r="K17" s="24"/>
      <c r="L17" s="40"/>
      <c r="M17" s="40"/>
      <c r="N17" s="41"/>
      <c r="O17" s="25"/>
    </row>
    <row r="18" spans="1:15" ht="33" customHeight="1">
      <c r="A18" s="22"/>
      <c r="B18" s="106"/>
      <c r="C18" s="31" t="s">
        <v>26</v>
      </c>
      <c r="D18" s="32">
        <f>E18+F18+G18</f>
        <v>53</v>
      </c>
      <c r="E18" s="33">
        <v>0</v>
      </c>
      <c r="F18" s="34">
        <v>0</v>
      </c>
      <c r="G18" s="35">
        <v>53</v>
      </c>
      <c r="J18" s="104"/>
      <c r="K18" s="26"/>
      <c r="L18" s="27"/>
      <c r="M18" s="28"/>
      <c r="N18" s="29"/>
      <c r="O18" s="30"/>
    </row>
    <row r="19" spans="1:15" ht="33" customHeight="1">
      <c r="A19" s="22"/>
      <c r="B19" s="23" t="s">
        <v>27</v>
      </c>
      <c r="C19" s="24" t="s">
        <v>28</v>
      </c>
      <c r="D19" s="42">
        <f>D20</f>
        <v>6690</v>
      </c>
      <c r="E19" s="42">
        <f>E20</f>
        <v>0</v>
      </c>
      <c r="F19" s="42">
        <f>F20</f>
        <v>0</v>
      </c>
      <c r="G19" s="43">
        <f>G20</f>
        <v>6690</v>
      </c>
      <c r="J19" s="105"/>
      <c r="K19" s="26"/>
      <c r="L19" s="27"/>
      <c r="M19" s="28"/>
      <c r="N19" s="29"/>
      <c r="O19" s="30"/>
    </row>
    <row r="20" spans="1:15" ht="33" customHeight="1">
      <c r="A20" s="22"/>
      <c r="B20" s="44"/>
      <c r="C20" s="26" t="s">
        <v>29</v>
      </c>
      <c r="D20" s="45">
        <v>6690</v>
      </c>
      <c r="E20" s="36">
        <v>0</v>
      </c>
      <c r="F20" s="37">
        <v>0</v>
      </c>
      <c r="G20" s="38">
        <v>6690</v>
      </c>
      <c r="J20" s="105"/>
      <c r="K20" s="31"/>
      <c r="L20" s="32"/>
      <c r="M20" s="46"/>
      <c r="N20" s="47"/>
      <c r="O20" s="48"/>
    </row>
    <row r="21" spans="1:15" ht="33" customHeight="1">
      <c r="A21" s="49">
        <v>851</v>
      </c>
      <c r="B21" s="50"/>
      <c r="C21" s="51" t="s">
        <v>30</v>
      </c>
      <c r="D21" s="52">
        <f t="shared" ref="D21:G22" si="0">D22</f>
        <v>20000</v>
      </c>
      <c r="E21" s="52">
        <f t="shared" si="0"/>
        <v>0</v>
      </c>
      <c r="F21" s="52">
        <f>F22</f>
        <v>0</v>
      </c>
      <c r="G21" s="53">
        <f t="shared" si="0"/>
        <v>20000</v>
      </c>
    </row>
    <row r="22" spans="1:15" ht="27" customHeight="1">
      <c r="A22" s="90"/>
      <c r="B22" s="23" t="s">
        <v>31</v>
      </c>
      <c r="C22" s="24" t="s">
        <v>32</v>
      </c>
      <c r="D22" s="54">
        <f t="shared" si="0"/>
        <v>20000</v>
      </c>
      <c r="E22" s="54">
        <f t="shared" si="0"/>
        <v>0</v>
      </c>
      <c r="F22" s="54">
        <f t="shared" si="0"/>
        <v>0</v>
      </c>
      <c r="G22" s="25">
        <f t="shared" si="0"/>
        <v>20000</v>
      </c>
    </row>
    <row r="23" spans="1:15" ht="51" customHeight="1">
      <c r="A23" s="92"/>
      <c r="B23" s="55"/>
      <c r="C23" s="26" t="s">
        <v>33</v>
      </c>
      <c r="D23" s="27">
        <v>20000</v>
      </c>
      <c r="E23" s="27">
        <v>0</v>
      </c>
      <c r="F23" s="56">
        <v>0</v>
      </c>
      <c r="G23" s="30">
        <v>20000</v>
      </c>
    </row>
    <row r="24" spans="1:15" ht="39" customHeight="1">
      <c r="A24" s="57">
        <v>921</v>
      </c>
      <c r="B24" s="12"/>
      <c r="C24" s="58" t="s">
        <v>34</v>
      </c>
      <c r="D24" s="59">
        <f>D25+D27</f>
        <v>1199700</v>
      </c>
      <c r="E24" s="59">
        <f>E25+E27</f>
        <v>1199700</v>
      </c>
      <c r="F24" s="59">
        <f>F25+F27</f>
        <v>0</v>
      </c>
      <c r="G24" s="60">
        <f>G25+G27</f>
        <v>0</v>
      </c>
    </row>
    <row r="25" spans="1:15" ht="25.5" customHeight="1">
      <c r="A25" s="61"/>
      <c r="B25" s="62">
        <v>92109</v>
      </c>
      <c r="C25" s="63" t="s">
        <v>35</v>
      </c>
      <c r="D25" s="54">
        <f>D26</f>
        <v>768600</v>
      </c>
      <c r="E25" s="54">
        <f>E26</f>
        <v>768600</v>
      </c>
      <c r="F25" s="54">
        <f>F26</f>
        <v>0</v>
      </c>
      <c r="G25" s="25">
        <f>G26</f>
        <v>0</v>
      </c>
    </row>
    <row r="26" spans="1:15" ht="32.25" customHeight="1">
      <c r="A26" s="64"/>
      <c r="B26" s="65"/>
      <c r="C26" s="66" t="s">
        <v>36</v>
      </c>
      <c r="D26" s="67">
        <f>E26+F26+G26</f>
        <v>768600</v>
      </c>
      <c r="E26" s="27">
        <f>712000+50000+6600</f>
        <v>768600</v>
      </c>
      <c r="F26" s="68">
        <v>0</v>
      </c>
      <c r="G26" s="69">
        <v>0</v>
      </c>
    </row>
    <row r="27" spans="1:15" ht="24" customHeight="1">
      <c r="A27" s="70"/>
      <c r="B27" s="62">
        <v>92116</v>
      </c>
      <c r="C27" s="63" t="s">
        <v>37</v>
      </c>
      <c r="D27" s="54">
        <f>D28</f>
        <v>431100</v>
      </c>
      <c r="E27" s="54">
        <f>E28</f>
        <v>431100</v>
      </c>
      <c r="F27" s="54">
        <f>F28</f>
        <v>0</v>
      </c>
      <c r="G27" s="25">
        <f>G28</f>
        <v>0</v>
      </c>
    </row>
    <row r="28" spans="1:15" ht="41.25" customHeight="1">
      <c r="A28" s="64"/>
      <c r="B28" s="65"/>
      <c r="C28" s="66" t="s">
        <v>38</v>
      </c>
      <c r="D28" s="67">
        <f>E28+F28+G28</f>
        <v>431100</v>
      </c>
      <c r="E28" s="27">
        <f>426300+4800</f>
        <v>431100</v>
      </c>
      <c r="F28" s="68">
        <v>0</v>
      </c>
      <c r="G28" s="69">
        <v>0</v>
      </c>
    </row>
    <row r="29" spans="1:15" ht="29.25" customHeight="1">
      <c r="A29" s="107" t="s">
        <v>39</v>
      </c>
      <c r="B29" s="108"/>
      <c r="C29" s="109"/>
      <c r="D29" s="71">
        <f>D12+D21+D24</f>
        <v>1323791</v>
      </c>
      <c r="E29" s="71">
        <f>E12+E21+E24</f>
        <v>1199700</v>
      </c>
      <c r="F29" s="71">
        <f>F12+F21+F24</f>
        <v>0</v>
      </c>
      <c r="G29" s="72">
        <f>G12+G21+G24</f>
        <v>124091</v>
      </c>
    </row>
    <row r="30" spans="1:15" ht="12.75" hidden="1" customHeight="1">
      <c r="A30" s="73"/>
      <c r="B30" s="74"/>
      <c r="C30" s="74"/>
      <c r="D30" s="74"/>
      <c r="E30" s="74"/>
      <c r="F30" s="74"/>
      <c r="G30" s="75"/>
    </row>
    <row r="31" spans="1:15" ht="42" customHeight="1">
      <c r="A31" s="110" t="s">
        <v>40</v>
      </c>
      <c r="B31" s="111"/>
      <c r="C31" s="111"/>
      <c r="D31" s="111"/>
      <c r="E31" s="111"/>
      <c r="F31" s="111"/>
      <c r="G31" s="112"/>
    </row>
    <row r="32" spans="1:15" ht="31.5" customHeight="1">
      <c r="A32" s="57">
        <v>801</v>
      </c>
      <c r="B32" s="12"/>
      <c r="C32" s="11" t="s">
        <v>19</v>
      </c>
      <c r="D32" s="71">
        <f>D33+D39</f>
        <v>2138375</v>
      </c>
      <c r="E32" s="71">
        <f>E33+E39</f>
        <v>2138375</v>
      </c>
      <c r="F32" s="71">
        <f>F33+F39</f>
        <v>0</v>
      </c>
      <c r="G32" s="72">
        <f>G33+G39</f>
        <v>0</v>
      </c>
    </row>
    <row r="33" spans="1:10" ht="26.25" customHeight="1">
      <c r="A33" s="90"/>
      <c r="B33" s="62">
        <v>80104</v>
      </c>
      <c r="C33" s="24" t="s">
        <v>21</v>
      </c>
      <c r="D33" s="76">
        <f>D34+D35+D36+D37+D38</f>
        <v>2117775</v>
      </c>
      <c r="E33" s="76">
        <f>E34+E35+E36+E37+E38</f>
        <v>2117775</v>
      </c>
      <c r="F33" s="76">
        <f>F34+F35+F36+F37+F38</f>
        <v>0</v>
      </c>
      <c r="G33" s="76">
        <f>G34+G35+G36+G37+G38</f>
        <v>0</v>
      </c>
    </row>
    <row r="34" spans="1:10" ht="39.75" customHeight="1">
      <c r="A34" s="91"/>
      <c r="B34" s="93"/>
      <c r="C34" s="31" t="s">
        <v>41</v>
      </c>
      <c r="D34" s="77">
        <f t="shared" ref="D34:D40" si="1">E34+F34+G34</f>
        <v>383589</v>
      </c>
      <c r="E34" s="77">
        <f>348850+54739-20000</f>
        <v>383589</v>
      </c>
      <c r="F34" s="78">
        <v>0</v>
      </c>
      <c r="G34" s="79">
        <v>0</v>
      </c>
    </row>
    <row r="35" spans="1:10" ht="39.75" customHeight="1">
      <c r="A35" s="91"/>
      <c r="B35" s="94"/>
      <c r="C35" s="31" t="s">
        <v>42</v>
      </c>
      <c r="D35" s="77">
        <f t="shared" si="1"/>
        <v>679954</v>
      </c>
      <c r="E35" s="77">
        <f>631556-8700-20556+77653+1</f>
        <v>679954</v>
      </c>
      <c r="F35" s="78">
        <v>0</v>
      </c>
      <c r="G35" s="79">
        <v>0</v>
      </c>
    </row>
    <row r="36" spans="1:10" ht="39.75" customHeight="1">
      <c r="A36" s="91"/>
      <c r="B36" s="94"/>
      <c r="C36" s="31" t="s">
        <v>43</v>
      </c>
      <c r="D36" s="77">
        <f t="shared" si="1"/>
        <v>325881</v>
      </c>
      <c r="E36" s="77">
        <f>309691+38190-22000</f>
        <v>325881</v>
      </c>
      <c r="F36" s="77">
        <v>0</v>
      </c>
      <c r="G36" s="80">
        <v>0</v>
      </c>
    </row>
    <row r="37" spans="1:10" ht="39.75" customHeight="1">
      <c r="A37" s="91"/>
      <c r="B37" s="94"/>
      <c r="C37" s="26" t="s">
        <v>44</v>
      </c>
      <c r="D37" s="78">
        <f t="shared" si="1"/>
        <v>603478</v>
      </c>
      <c r="E37" s="78">
        <f>515641+87837</f>
        <v>603478</v>
      </c>
      <c r="F37" s="78">
        <v>0</v>
      </c>
      <c r="G37" s="79">
        <v>0</v>
      </c>
    </row>
    <row r="38" spans="1:10" ht="39.75" customHeight="1">
      <c r="A38" s="92"/>
      <c r="B38" s="95"/>
      <c r="C38" s="26" t="s">
        <v>45</v>
      </c>
      <c r="D38" s="78">
        <f t="shared" si="1"/>
        <v>124873</v>
      </c>
      <c r="E38" s="78">
        <f>105778+19095</f>
        <v>124873</v>
      </c>
      <c r="F38" s="78">
        <v>0</v>
      </c>
      <c r="G38" s="79">
        <v>0</v>
      </c>
    </row>
    <row r="39" spans="1:10" ht="39.75" customHeight="1">
      <c r="A39" s="81"/>
      <c r="B39" s="62">
        <v>80149</v>
      </c>
      <c r="C39" s="24" t="s">
        <v>46</v>
      </c>
      <c r="D39" s="76">
        <f t="shared" si="1"/>
        <v>20600</v>
      </c>
      <c r="E39" s="76">
        <f>E40</f>
        <v>20600</v>
      </c>
      <c r="F39" s="76">
        <f>F40+F41+F42+F43+F44</f>
        <v>0</v>
      </c>
      <c r="G39" s="76">
        <f>G40</f>
        <v>0</v>
      </c>
    </row>
    <row r="40" spans="1:10" ht="39.75" customHeight="1">
      <c r="A40" s="81"/>
      <c r="B40" s="82"/>
      <c r="C40" s="26" t="s">
        <v>41</v>
      </c>
      <c r="D40" s="78">
        <f t="shared" si="1"/>
        <v>20600</v>
      </c>
      <c r="E40" s="78">
        <f>20601-1</f>
        <v>20600</v>
      </c>
      <c r="F40" s="78">
        <v>0</v>
      </c>
      <c r="G40" s="79">
        <v>0</v>
      </c>
    </row>
    <row r="41" spans="1:10" ht="39.75" customHeight="1">
      <c r="A41" s="57">
        <v>854</v>
      </c>
      <c r="B41" s="12"/>
      <c r="C41" s="11" t="s">
        <v>47</v>
      </c>
      <c r="D41" s="71">
        <f t="shared" ref="D41:G42" si="2">D42</f>
        <v>4326</v>
      </c>
      <c r="E41" s="71">
        <f t="shared" si="2"/>
        <v>4326</v>
      </c>
      <c r="F41" s="71">
        <f t="shared" si="2"/>
        <v>0</v>
      </c>
      <c r="G41" s="72">
        <f t="shared" si="2"/>
        <v>0</v>
      </c>
    </row>
    <row r="42" spans="1:10" ht="39.75" customHeight="1">
      <c r="A42" s="90"/>
      <c r="B42" s="62">
        <v>85404</v>
      </c>
      <c r="C42" s="24" t="s">
        <v>48</v>
      </c>
      <c r="D42" s="76">
        <f t="shared" si="2"/>
        <v>4326</v>
      </c>
      <c r="E42" s="76">
        <f t="shared" si="2"/>
        <v>4326</v>
      </c>
      <c r="F42" s="76">
        <f t="shared" si="2"/>
        <v>0</v>
      </c>
      <c r="G42" s="83">
        <f t="shared" si="2"/>
        <v>0</v>
      </c>
    </row>
    <row r="43" spans="1:10" ht="39.75" customHeight="1">
      <c r="A43" s="91"/>
      <c r="B43" s="84"/>
      <c r="C43" s="26" t="s">
        <v>41</v>
      </c>
      <c r="D43" s="78">
        <f>E43+F43+G43</f>
        <v>4326</v>
      </c>
      <c r="E43" s="79">
        <f>4371-45</f>
        <v>4326</v>
      </c>
      <c r="F43" s="78">
        <v>0</v>
      </c>
      <c r="G43" s="79">
        <v>0</v>
      </c>
    </row>
    <row r="44" spans="1:10" ht="30" customHeight="1">
      <c r="A44" s="57">
        <v>926</v>
      </c>
      <c r="B44" s="12"/>
      <c r="C44" s="11" t="s">
        <v>49</v>
      </c>
      <c r="D44" s="71">
        <f t="shared" ref="D44:G45" si="3">D45</f>
        <v>280000</v>
      </c>
      <c r="E44" s="71">
        <f t="shared" si="3"/>
        <v>0</v>
      </c>
      <c r="F44" s="71">
        <f t="shared" si="3"/>
        <v>0</v>
      </c>
      <c r="G44" s="72">
        <f t="shared" si="3"/>
        <v>280000</v>
      </c>
    </row>
    <row r="45" spans="1:10" ht="28.5" customHeight="1">
      <c r="A45" s="90"/>
      <c r="B45" s="62">
        <v>92695</v>
      </c>
      <c r="C45" s="24" t="s">
        <v>32</v>
      </c>
      <c r="D45" s="76">
        <f t="shared" si="3"/>
        <v>280000</v>
      </c>
      <c r="E45" s="76">
        <f t="shared" si="3"/>
        <v>0</v>
      </c>
      <c r="F45" s="76">
        <f t="shared" si="3"/>
        <v>0</v>
      </c>
      <c r="G45" s="83">
        <f t="shared" si="3"/>
        <v>280000</v>
      </c>
    </row>
    <row r="46" spans="1:10" ht="44.25" customHeight="1">
      <c r="A46" s="91"/>
      <c r="B46" s="84"/>
      <c r="C46" s="26" t="s">
        <v>50</v>
      </c>
      <c r="D46" s="78">
        <f>E46+F46+G46</f>
        <v>280000</v>
      </c>
      <c r="E46" s="78">
        <v>0</v>
      </c>
      <c r="F46" s="78">
        <v>0</v>
      </c>
      <c r="G46" s="79">
        <f>250000+30000</f>
        <v>280000</v>
      </c>
      <c r="J46" s="1">
        <v>2</v>
      </c>
    </row>
    <row r="47" spans="1:10" s="86" customFormat="1" ht="33" customHeight="1">
      <c r="A47" s="96" t="s">
        <v>39</v>
      </c>
      <c r="B47" s="97"/>
      <c r="C47" s="97"/>
      <c r="D47" s="85">
        <f>D32+D41+D44</f>
        <v>2422701</v>
      </c>
      <c r="E47" s="85">
        <f>E32+E41+E44</f>
        <v>2142701</v>
      </c>
      <c r="F47" s="85">
        <f>F32+F41+F44</f>
        <v>0</v>
      </c>
      <c r="G47" s="85">
        <f>G32+G41+G44</f>
        <v>280000</v>
      </c>
    </row>
    <row r="48" spans="1:10" s="86" customFormat="1" ht="33" customHeight="1" thickBot="1">
      <c r="A48" s="98" t="s">
        <v>51</v>
      </c>
      <c r="B48" s="99"/>
      <c r="C48" s="100"/>
      <c r="D48" s="87">
        <f>D29+D47</f>
        <v>3746492</v>
      </c>
      <c r="E48" s="87">
        <f>E29+E47</f>
        <v>3342401</v>
      </c>
      <c r="F48" s="87">
        <f>F29+F47</f>
        <v>0</v>
      </c>
      <c r="G48" s="88">
        <f>G29+G47</f>
        <v>404091</v>
      </c>
    </row>
    <row r="51" spans="4:6">
      <c r="D51" s="89"/>
      <c r="E51" s="89"/>
    </row>
    <row r="52" spans="4:6">
      <c r="E52" s="89"/>
    </row>
    <row r="53" spans="4:6">
      <c r="E53" s="89"/>
    </row>
    <row r="54" spans="4:6">
      <c r="E54" s="89"/>
    </row>
    <row r="56" spans="4:6">
      <c r="F56" s="89"/>
    </row>
  </sheetData>
  <mergeCells count="22">
    <mergeCell ref="A8:A9"/>
    <mergeCell ref="B8:B9"/>
    <mergeCell ref="C8:C9"/>
    <mergeCell ref="D8:D9"/>
    <mergeCell ref="E8:G8"/>
    <mergeCell ref="E1:G1"/>
    <mergeCell ref="E2:G2"/>
    <mergeCell ref="E3:G3"/>
    <mergeCell ref="E4:G4"/>
    <mergeCell ref="A6:G6"/>
    <mergeCell ref="A48:C48"/>
    <mergeCell ref="A11:G11"/>
    <mergeCell ref="B14:B18"/>
    <mergeCell ref="J18:J20"/>
    <mergeCell ref="A22:A23"/>
    <mergeCell ref="A29:C29"/>
    <mergeCell ref="A31:G31"/>
    <mergeCell ref="A33:A38"/>
    <mergeCell ref="B34:B38"/>
    <mergeCell ref="A42:A43"/>
    <mergeCell ref="A45:A46"/>
    <mergeCell ref="A47:C47"/>
  </mergeCells>
  <printOptions horizontalCentered="1"/>
  <pageMargins left="0.7" right="0.7" top="0.75" bottom="0.75" header="0.3" footer="0.3"/>
  <pageSetup paperSize="9" scale="53" fitToWidth="2" fitToHeight="2" orientation="landscape" r:id="rId1"/>
  <headerFooter alignWithMargins="0"/>
  <rowBreaks count="1" manualBreakCount="1">
    <brk id="30" max="6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Zał. Nr 3U.IX.15</vt:lpstr>
      <vt:lpstr>'Zał. Nr 3U.IX.15'!Obszar_wydruku</vt:lpstr>
      <vt:lpstr>'Zał. Nr 3U.IX.15'!Tytuły_wydruku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Dorota Tyszka</dc:creator>
  <cp:lastModifiedBy>Dorota Tyszka</cp:lastModifiedBy>
  <cp:lastPrinted>2015-05-14T10:39:58Z</cp:lastPrinted>
  <dcterms:created xsi:type="dcterms:W3CDTF">2015-05-14T09:18:47Z</dcterms:created>
  <dcterms:modified xsi:type="dcterms:W3CDTF">2015-05-14T10:40:02Z</dcterms:modified>
</cp:coreProperties>
</file>