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20" windowHeight="9975"/>
  </bookViews>
  <sheets>
    <sheet name="Zał. Nr 2 U.VIII.15 " sheetId="1" r:id="rId1"/>
  </sheets>
  <definedNames>
    <definedName name="a">#REF!</definedName>
    <definedName name="Dział" localSheetId="0">#REF!</definedName>
    <definedName name="Dział">#REF!</definedName>
    <definedName name="_xlnm.Print_Area" localSheetId="0">'Zał. Nr 2 U.VIII.15 '!$A$1:$H$44</definedName>
    <definedName name="_xlnm.Print_Titles" localSheetId="0">'Zał. Nr 2 U.VIII.15 '!$8:$10</definedName>
  </definedNames>
  <calcPr calcId="125725"/>
</workbook>
</file>

<file path=xl/calcChain.xml><?xml version="1.0" encoding="utf-8"?>
<calcChain xmlns="http://schemas.openxmlformats.org/spreadsheetml/2006/main">
  <c r="H40" i="1"/>
  <c r="G40"/>
  <c r="F40"/>
  <c r="E40"/>
  <c r="D40"/>
  <c r="H38"/>
  <c r="G38"/>
  <c r="F38"/>
  <c r="E38"/>
  <c r="D38"/>
  <c r="H36"/>
  <c r="G36"/>
  <c r="F36"/>
  <c r="E36"/>
  <c r="D36"/>
  <c r="E35"/>
  <c r="E34" s="1"/>
  <c r="D35"/>
  <c r="H34"/>
  <c r="G34"/>
  <c r="G33" s="1"/>
  <c r="F34"/>
  <c r="D34"/>
  <c r="H31"/>
  <c r="H30" s="1"/>
  <c r="G31"/>
  <c r="F31"/>
  <c r="F30" s="1"/>
  <c r="E31"/>
  <c r="D31"/>
  <c r="D30" s="1"/>
  <c r="G30"/>
  <c r="E30"/>
  <c r="F29"/>
  <c r="D29"/>
  <c r="D28" s="1"/>
  <c r="H28"/>
  <c r="H23" s="1"/>
  <c r="G28"/>
  <c r="F28"/>
  <c r="E28"/>
  <c r="H26"/>
  <c r="G26"/>
  <c r="F26"/>
  <c r="E26"/>
  <c r="D26"/>
  <c r="H24"/>
  <c r="G24"/>
  <c r="F24"/>
  <c r="E24"/>
  <c r="E23" s="1"/>
  <c r="D24"/>
  <c r="G23"/>
  <c r="E22"/>
  <c r="H20"/>
  <c r="G20"/>
  <c r="G19" s="1"/>
  <c r="F20"/>
  <c r="E20"/>
  <c r="E19" s="1"/>
  <c r="D20"/>
  <c r="H19"/>
  <c r="F19"/>
  <c r="D19"/>
  <c r="H16"/>
  <c r="G16"/>
  <c r="G15" s="1"/>
  <c r="F16"/>
  <c r="E16"/>
  <c r="E15" s="1"/>
  <c r="D16"/>
  <c r="H15"/>
  <c r="F15"/>
  <c r="D15"/>
  <c r="H12"/>
  <c r="G12"/>
  <c r="G11" s="1"/>
  <c r="F12"/>
  <c r="E12"/>
  <c r="E11" s="1"/>
  <c r="D12"/>
  <c r="H11"/>
  <c r="F11"/>
  <c r="D11"/>
  <c r="G43" l="1"/>
  <c r="D23"/>
  <c r="F23"/>
  <c r="F33"/>
  <c r="H33"/>
  <c r="D33" s="1"/>
  <c r="D43" s="1"/>
  <c r="E33"/>
  <c r="E43" s="1"/>
  <c r="F43"/>
  <c r="F46" l="1"/>
  <c r="H43"/>
  <c r="E44"/>
</calcChain>
</file>

<file path=xl/sharedStrings.xml><?xml version="1.0" encoding="utf-8"?>
<sst xmlns="http://schemas.openxmlformats.org/spreadsheetml/2006/main" count="49" uniqueCount="49">
  <si>
    <t>Załącznik nr 4</t>
  </si>
  <si>
    <t>Rady Miejskiej w Konstantynowie Łodzkim</t>
  </si>
  <si>
    <t>z dnia 23 marca 2015 roku</t>
  </si>
  <si>
    <t>PLANOWANE WYDATKI MAJĄTKOWE NA ROK 2015</t>
  </si>
  <si>
    <t>Dz.</t>
  </si>
  <si>
    <t>Rozdz</t>
  </si>
  <si>
    <t>Wyszczególnienie</t>
  </si>
  <si>
    <t>Nakłady ogółem</t>
  </si>
  <si>
    <t>wydatki majątkowe w roku 2015</t>
  </si>
  <si>
    <t xml:space="preserve">wydatki inwestycyjne </t>
  </si>
  <si>
    <t xml:space="preserve">zakupy inwestycyjne </t>
  </si>
  <si>
    <t>dotacje inwestycyjne</t>
  </si>
  <si>
    <t>zakup udziałów</t>
  </si>
  <si>
    <t>Transport i łączność</t>
  </si>
  <si>
    <t>Drogi publiczne gminne</t>
  </si>
  <si>
    <t>Modernizacja i budowa infrastruktury technicznej terenów przemysłowych dla Konstantynowa Łódzkiego - drogi  WPF</t>
  </si>
  <si>
    <t>Poprawa komunikacji na drogach regionalnych w Konstantynowie Łódzkim (zwrot dotacji)</t>
  </si>
  <si>
    <t>Gospodarka mieszkaniowa</t>
  </si>
  <si>
    <t>Gospodarka gruntami i nieruchomościami</t>
  </si>
  <si>
    <t>Wykup gruntów pod drogi - wykupy w cyklu jednorocznym</t>
  </si>
  <si>
    <t>Wykup gruntów pod drogi - wykupy w cyklu wieloletnim WPF</t>
  </si>
  <si>
    <t>Administracja publiczna</t>
  </si>
  <si>
    <t>Urzędy gmin</t>
  </si>
  <si>
    <t>Fundusz utrzymania projektu kompleksowej termomodernizacji budynków użyteczności publicznej w Konstantynowie Łódzkim WPF</t>
  </si>
  <si>
    <t>Strategia Rozwoju Łódzkiego Obszaru Metropolitalnego WPF</t>
  </si>
  <si>
    <t>Bezpieczeństwo publiczne i ochrona przeciwpożarowa</t>
  </si>
  <si>
    <t>Komendy wojewódzkie Policji</t>
  </si>
  <si>
    <t>Dofinansowanie zakupu radiowozu dla Komendy wojewódzkiej Policji                w Łodzi</t>
  </si>
  <si>
    <t>Komendy powiatowe Państwowej Straży Pożarnej</t>
  </si>
  <si>
    <t>Dofinansowanie zakupu samochodu pożarniczego dla Komendy Powiatowej Państwowej Straży Pożarnej w Pabianicach</t>
  </si>
  <si>
    <t>Straż miejska</t>
  </si>
  <si>
    <t>Zakup samochodu służbowego dla Straży Miejskiej w Konstantynowie Łódzkim</t>
  </si>
  <si>
    <t>Oświata i wychowanie</t>
  </si>
  <si>
    <t>Gimnazja</t>
  </si>
  <si>
    <t>Budowa zadaszanej wiaty na rowery dla uczniów</t>
  </si>
  <si>
    <t>Gospodarka wodna i ochrona środowiska</t>
  </si>
  <si>
    <t>Gospodarka ściekowa i ochrona wód</t>
  </si>
  <si>
    <t>Modernizacja i budowa infrastruktury technicznej terenów przemysłowych dla Konstantynowa Łódzkiego - gospodarka wodno-ściekowa WPF</t>
  </si>
  <si>
    <t>Gospodarka odpadami</t>
  </si>
  <si>
    <t>Budowa punktu selektywnej zbiórki odpadów komunalnych w Konstantynowie Łódzkim</t>
  </si>
  <si>
    <t>Oświetlenie ulic, placów i dróg</t>
  </si>
  <si>
    <t>Oświetlenie ulic: Kosynierów, Legionów i Ułanów w Konstantynowie Łódzkim</t>
  </si>
  <si>
    <t>Pozostała działalność</t>
  </si>
  <si>
    <t>Rewaloryzacja parku miejskiego na Pl. Wolności w Konstantynowie Łódzkim WPF</t>
  </si>
  <si>
    <t>Termomodernizacja budynku przy ul. Kilińskiego 75 w Konstantynowie Łódzkim</t>
  </si>
  <si>
    <t xml:space="preserve">Razem </t>
  </si>
  <si>
    <t>PLANOWANE WYDATKI MAJĄTKOWE</t>
  </si>
  <si>
    <t xml:space="preserve"> </t>
  </si>
  <si>
    <t>do Uchwały Nr VIII/        /15</t>
  </si>
</sst>
</file>

<file path=xl/styles.xml><?xml version="1.0" encoding="utf-8"?>
<styleSheet xmlns="http://schemas.openxmlformats.org/spreadsheetml/2006/main">
  <fonts count="30">
    <font>
      <sz val="10"/>
      <name val="Arial CE"/>
      <charset val="238"/>
    </font>
    <font>
      <sz val="10"/>
      <name val="Arial CE"/>
    </font>
    <font>
      <sz val="12"/>
      <color indexed="8"/>
      <name val="Times New Roman CE"/>
      <family val="1"/>
      <charset val="238"/>
    </font>
    <font>
      <sz val="10"/>
      <name val="Arial CE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4"/>
      <color indexed="8"/>
      <name val="Times New Roman CE"/>
      <family val="1"/>
      <charset val="238"/>
    </font>
    <font>
      <sz val="11"/>
      <color indexed="8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Times New Roman CE"/>
      <family val="1"/>
      <charset val="238"/>
    </font>
    <font>
      <b/>
      <sz val="13"/>
      <color indexed="8"/>
      <name val="Times New Roman CE"/>
      <charset val="238"/>
    </font>
    <font>
      <b/>
      <sz val="10"/>
      <color indexed="8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b/>
      <sz val="13"/>
      <color indexed="8"/>
      <name val="Times New Roman CE"/>
      <family val="1"/>
      <charset val="238"/>
    </font>
    <font>
      <sz val="13"/>
      <color indexed="8"/>
      <name val="Times New Roman CE"/>
      <family val="1"/>
      <charset val="238"/>
    </font>
    <font>
      <b/>
      <sz val="13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i/>
      <u/>
      <sz val="12"/>
      <name val="Times New Roman"/>
      <family val="1"/>
      <charset val="238"/>
    </font>
    <font>
      <b/>
      <u/>
      <sz val="12"/>
      <name val="Times New Roman CE"/>
      <family val="1"/>
      <charset val="238"/>
    </font>
    <font>
      <b/>
      <u/>
      <sz val="12"/>
      <color indexed="8"/>
      <name val="Times New Roman CE"/>
      <family val="1"/>
      <charset val="238"/>
    </font>
    <font>
      <i/>
      <sz val="12"/>
      <color indexed="8"/>
      <name val="Times New Roman CE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 CE"/>
      <charset val="238"/>
    </font>
    <font>
      <b/>
      <i/>
      <u/>
      <sz val="12"/>
      <color indexed="8"/>
      <name val="Times New Roman"/>
      <family val="1"/>
      <charset val="238"/>
    </font>
    <font>
      <b/>
      <i/>
      <u/>
      <sz val="12"/>
      <name val="Times New Roman CE"/>
      <charset val="238"/>
    </font>
    <font>
      <i/>
      <sz val="12"/>
      <color indexed="8"/>
      <name val="Times New Roman"/>
      <family val="1"/>
      <charset val="238"/>
    </font>
    <font>
      <b/>
      <i/>
      <u/>
      <sz val="12"/>
      <name val="Times New Roman CE"/>
      <family val="1"/>
      <charset val="238"/>
    </font>
    <font>
      <b/>
      <sz val="14"/>
      <color indexed="8"/>
      <name val="Times New Roman CE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10">
    <xf numFmtId="0" fontId="0" fillId="0" borderId="0" xfId="0"/>
    <xf numFmtId="0" fontId="2" fillId="0" borderId="0" xfId="1" applyFont="1" applyBorder="1" applyAlignment="1"/>
    <xf numFmtId="1" fontId="2" fillId="0" borderId="0" xfId="1" applyNumberFormat="1" applyFont="1" applyBorder="1" applyAlignment="1">
      <alignment horizontal="center"/>
    </xf>
    <xf numFmtId="3" fontId="2" fillId="0" borderId="0" xfId="1" applyNumberFormat="1" applyFont="1" applyBorder="1" applyAlignment="1"/>
    <xf numFmtId="1" fontId="6" fillId="0" borderId="0" xfId="1" applyNumberFormat="1" applyFont="1" applyBorder="1" applyAlignment="1">
      <alignment horizontal="center"/>
    </xf>
    <xf numFmtId="0" fontId="4" fillId="0" borderId="0" xfId="1" applyFont="1" applyBorder="1" applyAlignment="1"/>
    <xf numFmtId="0" fontId="4" fillId="0" borderId="0" xfId="1" applyFont="1"/>
    <xf numFmtId="0" fontId="7" fillId="0" borderId="0" xfId="1" applyFont="1" applyBorder="1" applyAlignment="1"/>
    <xf numFmtId="0" fontId="8" fillId="0" borderId="0" xfId="1" applyFont="1" applyBorder="1" applyAlignment="1"/>
    <xf numFmtId="0" fontId="8" fillId="0" borderId="0" xfId="1" applyFont="1"/>
    <xf numFmtId="0" fontId="12" fillId="0" borderId="0" xfId="1" applyFont="1" applyBorder="1" applyAlignment="1"/>
    <xf numFmtId="0" fontId="4" fillId="2" borderId="8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10" fillId="0" borderId="0" xfId="1" applyFont="1" applyBorder="1" applyAlignment="1"/>
    <xf numFmtId="1" fontId="12" fillId="0" borderId="12" xfId="1" applyNumberFormat="1" applyFont="1" applyBorder="1" applyAlignment="1">
      <alignment horizontal="center" vertical="center" wrapText="1"/>
    </xf>
    <xf numFmtId="1" fontId="12" fillId="0" borderId="13" xfId="1" applyNumberFormat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3" fontId="12" fillId="0" borderId="13" xfId="1" applyNumberFormat="1" applyFont="1" applyBorder="1" applyAlignment="1">
      <alignment horizontal="center" vertical="center" wrapText="1"/>
    </xf>
    <xf numFmtId="3" fontId="12" fillId="0" borderId="14" xfId="1" applyNumberFormat="1" applyFont="1" applyBorder="1" applyAlignment="1">
      <alignment horizontal="center" vertical="center" wrapText="1"/>
    </xf>
    <xf numFmtId="3" fontId="12" fillId="0" borderId="15" xfId="1" applyNumberFormat="1" applyFont="1" applyBorder="1" applyAlignment="1">
      <alignment horizontal="center" vertical="center" wrapText="1"/>
    </xf>
    <xf numFmtId="0" fontId="13" fillId="0" borderId="0" xfId="1" applyFont="1" applyBorder="1" applyAlignment="1"/>
    <xf numFmtId="1" fontId="14" fillId="2" borderId="16" xfId="1" applyNumberFormat="1" applyFont="1" applyFill="1" applyBorder="1" applyAlignment="1">
      <alignment horizontal="center" vertical="center"/>
    </xf>
    <xf numFmtId="1" fontId="14" fillId="2" borderId="17" xfId="1" applyNumberFormat="1" applyFont="1" applyFill="1" applyBorder="1" applyAlignment="1">
      <alignment horizontal="center" vertical="center"/>
    </xf>
    <xf numFmtId="0" fontId="14" fillId="2" borderId="17" xfId="1" applyFont="1" applyFill="1" applyBorder="1" applyAlignment="1">
      <alignment horizontal="center" vertical="center" wrapText="1"/>
    </xf>
    <xf numFmtId="4" fontId="14" fillId="2" borderId="17" xfId="1" applyNumberFormat="1" applyFont="1" applyFill="1" applyBorder="1" applyAlignment="1">
      <alignment horizontal="center" vertical="center" wrapText="1"/>
    </xf>
    <xf numFmtId="4" fontId="14" fillId="2" borderId="18" xfId="1" applyNumberFormat="1" applyFont="1" applyFill="1" applyBorder="1" applyAlignment="1">
      <alignment horizontal="center" vertical="center" wrapText="1"/>
    </xf>
    <xf numFmtId="0" fontId="15" fillId="0" borderId="0" xfId="1" applyFont="1" applyBorder="1" applyAlignment="1"/>
    <xf numFmtId="1" fontId="17" fillId="0" borderId="17" xfId="1" applyNumberFormat="1" applyFont="1" applyBorder="1" applyAlignment="1">
      <alignment horizontal="center" vertical="center"/>
    </xf>
    <xf numFmtId="0" fontId="17" fillId="0" borderId="17" xfId="1" applyFont="1" applyBorder="1" applyAlignment="1">
      <alignment vertical="center" wrapText="1"/>
    </xf>
    <xf numFmtId="4" fontId="10" fillId="3" borderId="17" xfId="1" applyNumberFormat="1" applyFont="1" applyFill="1" applyBorder="1" applyAlignment="1">
      <alignment horizontal="right" vertical="center" wrapText="1"/>
    </xf>
    <xf numFmtId="4" fontId="10" fillId="3" borderId="18" xfId="1" applyNumberFormat="1" applyFont="1" applyFill="1" applyBorder="1" applyAlignment="1">
      <alignment horizontal="right" vertical="center" wrapText="1"/>
    </xf>
    <xf numFmtId="1" fontId="17" fillId="0" borderId="20" xfId="1" applyNumberFormat="1" applyFont="1" applyBorder="1" applyAlignment="1">
      <alignment horizontal="center" vertical="center"/>
    </xf>
    <xf numFmtId="0" fontId="18" fillId="0" borderId="17" xfId="0" applyFont="1" applyBorder="1" applyAlignment="1">
      <alignment vertical="center" wrapText="1"/>
    </xf>
    <xf numFmtId="4" fontId="5" fillId="3" borderId="17" xfId="1" applyNumberFormat="1" applyFont="1" applyFill="1" applyBorder="1" applyAlignment="1">
      <alignment horizontal="right" vertical="center" wrapText="1"/>
    </xf>
    <xf numFmtId="4" fontId="2" fillId="3" borderId="17" xfId="1" applyNumberFormat="1" applyFont="1" applyFill="1" applyBorder="1" applyAlignment="1">
      <alignment horizontal="right" vertical="center" wrapText="1"/>
    </xf>
    <xf numFmtId="4" fontId="2" fillId="3" borderId="21" xfId="1" applyNumberFormat="1" applyFont="1" applyFill="1" applyBorder="1" applyAlignment="1">
      <alignment horizontal="right" vertical="center" wrapText="1"/>
    </xf>
    <xf numFmtId="4" fontId="2" fillId="3" borderId="18" xfId="1" applyNumberFormat="1" applyFont="1" applyFill="1" applyBorder="1" applyAlignment="1">
      <alignment horizontal="right" vertical="center" wrapText="1"/>
    </xf>
    <xf numFmtId="0" fontId="19" fillId="0" borderId="17" xfId="0" applyFont="1" applyBorder="1" applyAlignment="1">
      <alignment vertical="center" wrapText="1"/>
    </xf>
    <xf numFmtId="4" fontId="20" fillId="3" borderId="17" xfId="1" applyNumberFormat="1" applyFont="1" applyFill="1" applyBorder="1" applyAlignment="1">
      <alignment horizontal="right" vertical="center" wrapText="1"/>
    </xf>
    <xf numFmtId="4" fontId="21" fillId="3" borderId="17" xfId="1" applyNumberFormat="1" applyFont="1" applyFill="1" applyBorder="1" applyAlignment="1">
      <alignment horizontal="right" vertical="center" wrapText="1"/>
    </xf>
    <xf numFmtId="4" fontId="21" fillId="3" borderId="21" xfId="1" applyNumberFormat="1" applyFont="1" applyFill="1" applyBorder="1" applyAlignment="1">
      <alignment horizontal="right" vertical="center" wrapText="1"/>
    </xf>
    <xf numFmtId="4" fontId="21" fillId="3" borderId="18" xfId="1" applyNumberFormat="1" applyFont="1" applyFill="1" applyBorder="1" applyAlignment="1">
      <alignment horizontal="right" vertical="center" wrapText="1"/>
    </xf>
    <xf numFmtId="0" fontId="22" fillId="0" borderId="0" xfId="1" applyFont="1" applyBorder="1" applyAlignment="1"/>
    <xf numFmtId="1" fontId="16" fillId="2" borderId="16" xfId="1" applyNumberFormat="1" applyFont="1" applyFill="1" applyBorder="1" applyAlignment="1">
      <alignment horizontal="center" vertical="center"/>
    </xf>
    <xf numFmtId="1" fontId="16" fillId="2" borderId="17" xfId="1" applyNumberFormat="1" applyFont="1" applyFill="1" applyBorder="1" applyAlignment="1">
      <alignment horizontal="center" vertical="center"/>
    </xf>
    <xf numFmtId="0" fontId="16" fillId="2" borderId="17" xfId="1" applyFont="1" applyFill="1" applyBorder="1" applyAlignment="1">
      <alignment horizontal="center" vertical="center" wrapText="1"/>
    </xf>
    <xf numFmtId="0" fontId="23" fillId="0" borderId="17" xfId="1" applyFont="1" applyBorder="1" applyAlignment="1">
      <alignment vertical="center" wrapText="1"/>
    </xf>
    <xf numFmtId="4" fontId="24" fillId="3" borderId="17" xfId="1" applyNumberFormat="1" applyFont="1" applyFill="1" applyBorder="1" applyAlignment="1">
      <alignment horizontal="right" vertical="center" wrapText="1"/>
    </xf>
    <xf numFmtId="1" fontId="23" fillId="0" borderId="23" xfId="1" applyNumberFormat="1" applyFont="1" applyBorder="1" applyAlignment="1">
      <alignment horizontal="center" vertical="center"/>
    </xf>
    <xf numFmtId="1" fontId="23" fillId="0" borderId="19" xfId="1" applyNumberFormat="1" applyFont="1" applyBorder="1" applyAlignment="1">
      <alignment horizontal="center" vertical="center"/>
    </xf>
    <xf numFmtId="1" fontId="23" fillId="0" borderId="22" xfId="1" applyNumberFormat="1" applyFont="1" applyBorder="1" applyAlignment="1">
      <alignment vertical="center"/>
    </xf>
    <xf numFmtId="4" fontId="5" fillId="3" borderId="17" xfId="1" applyNumberFormat="1" applyFont="1" applyFill="1" applyBorder="1" applyAlignment="1">
      <alignment horizontal="right" vertical="center"/>
    </xf>
    <xf numFmtId="1" fontId="23" fillId="0" borderId="12" xfId="1" applyNumberFormat="1" applyFont="1" applyBorder="1" applyAlignment="1">
      <alignment horizontal="center" vertical="center"/>
    </xf>
    <xf numFmtId="1" fontId="23" fillId="0" borderId="13" xfId="1" applyNumberFormat="1" applyFont="1" applyBorder="1" applyAlignment="1">
      <alignment vertical="center"/>
    </xf>
    <xf numFmtId="1" fontId="16" fillId="4" borderId="23" xfId="1" applyNumberFormat="1" applyFont="1" applyFill="1" applyBorder="1" applyAlignment="1">
      <alignment horizontal="center" vertical="center"/>
    </xf>
    <xf numFmtId="1" fontId="25" fillId="0" borderId="20" xfId="1" applyNumberFormat="1" applyFont="1" applyBorder="1" applyAlignment="1">
      <alignment horizontal="center" vertical="center"/>
    </xf>
    <xf numFmtId="4" fontId="26" fillId="3" borderId="17" xfId="1" applyNumberFormat="1" applyFont="1" applyFill="1" applyBorder="1" applyAlignment="1">
      <alignment horizontal="right" vertical="center" wrapText="1"/>
    </xf>
    <xf numFmtId="4" fontId="26" fillId="3" borderId="17" xfId="1" applyNumberFormat="1" applyFont="1" applyFill="1" applyBorder="1" applyAlignment="1">
      <alignment horizontal="right" vertical="center"/>
    </xf>
    <xf numFmtId="4" fontId="26" fillId="3" borderId="21" xfId="1" applyNumberFormat="1" applyFont="1" applyFill="1" applyBorder="1" applyAlignment="1">
      <alignment horizontal="right" vertical="center"/>
    </xf>
    <xf numFmtId="4" fontId="26" fillId="3" borderId="18" xfId="1" applyNumberFormat="1" applyFont="1" applyFill="1" applyBorder="1" applyAlignment="1">
      <alignment horizontal="right" vertical="center"/>
    </xf>
    <xf numFmtId="1" fontId="16" fillId="0" borderId="23" xfId="1" applyNumberFormat="1" applyFont="1" applyFill="1" applyBorder="1" applyAlignment="1">
      <alignment horizontal="center" vertical="center"/>
    </xf>
    <xf numFmtId="1" fontId="27" fillId="0" borderId="20" xfId="1" applyNumberFormat="1" applyFont="1" applyBorder="1" applyAlignment="1">
      <alignment horizontal="center" vertical="center"/>
    </xf>
    <xf numFmtId="4" fontId="5" fillId="3" borderId="21" xfId="1" applyNumberFormat="1" applyFont="1" applyFill="1" applyBorder="1" applyAlignment="1">
      <alignment horizontal="right" vertical="center"/>
    </xf>
    <xf numFmtId="4" fontId="5" fillId="3" borderId="18" xfId="1" applyNumberFormat="1" applyFont="1" applyFill="1" applyBorder="1" applyAlignment="1">
      <alignment horizontal="right" vertical="center"/>
    </xf>
    <xf numFmtId="4" fontId="28" fillId="3" borderId="17" xfId="1" applyNumberFormat="1" applyFont="1" applyFill="1" applyBorder="1" applyAlignment="1">
      <alignment horizontal="right" vertical="center" wrapText="1"/>
    </xf>
    <xf numFmtId="4" fontId="28" fillId="3" borderId="17" xfId="1" applyNumberFormat="1" applyFont="1" applyFill="1" applyBorder="1" applyAlignment="1">
      <alignment horizontal="right" vertical="center"/>
    </xf>
    <xf numFmtId="4" fontId="28" fillId="3" borderId="21" xfId="1" applyNumberFormat="1" applyFont="1" applyFill="1" applyBorder="1" applyAlignment="1">
      <alignment horizontal="right" vertical="center"/>
    </xf>
    <xf numFmtId="4" fontId="28" fillId="3" borderId="18" xfId="1" applyNumberFormat="1" applyFont="1" applyFill="1" applyBorder="1" applyAlignment="1">
      <alignment horizontal="right" vertical="center"/>
    </xf>
    <xf numFmtId="1" fontId="16" fillId="0" borderId="16" xfId="1" applyNumberFormat="1" applyFont="1" applyFill="1" applyBorder="1" applyAlignment="1">
      <alignment horizontal="center" vertical="center"/>
    </xf>
    <xf numFmtId="1" fontId="25" fillId="0" borderId="17" xfId="1" applyNumberFormat="1" applyFont="1" applyBorder="1" applyAlignment="1">
      <alignment horizontal="center" vertical="center"/>
    </xf>
    <xf numFmtId="4" fontId="14" fillId="2" borderId="2" xfId="1" applyNumberFormat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wrapText="1"/>
    </xf>
    <xf numFmtId="4" fontId="10" fillId="0" borderId="0" xfId="1" applyNumberFormat="1" applyFont="1" applyBorder="1" applyAlignment="1"/>
    <xf numFmtId="4" fontId="2" fillId="0" borderId="0" xfId="1" applyNumberFormat="1" applyFont="1" applyBorder="1" applyAlignment="1"/>
    <xf numFmtId="4" fontId="29" fillId="0" borderId="0" xfId="1" applyNumberFormat="1" applyFont="1" applyBorder="1" applyAlignment="1"/>
    <xf numFmtId="0" fontId="2" fillId="0" borderId="0" xfId="1" applyFont="1" applyBorder="1" applyAlignment="1">
      <alignment wrapText="1"/>
    </xf>
    <xf numFmtId="1" fontId="27" fillId="0" borderId="17" xfId="1" applyNumberFormat="1" applyFont="1" applyBorder="1" applyAlignment="1">
      <alignment horizontal="center" vertical="center"/>
    </xf>
    <xf numFmtId="1" fontId="10" fillId="2" borderId="1" xfId="1" applyNumberFormat="1" applyFont="1" applyFill="1" applyBorder="1" applyAlignment="1">
      <alignment horizontal="center" vertical="center" wrapText="1"/>
    </xf>
    <xf numFmtId="1" fontId="10" fillId="2" borderId="7" xfId="1" applyNumberFormat="1" applyFont="1" applyFill="1" applyBorder="1" applyAlignment="1">
      <alignment horizontal="center" vertical="center" wrapText="1"/>
    </xf>
    <xf numFmtId="1" fontId="10" fillId="2" borderId="2" xfId="1" applyNumberFormat="1" applyFont="1" applyFill="1" applyBorder="1" applyAlignment="1">
      <alignment horizontal="center" vertical="center" wrapText="1"/>
    </xf>
    <xf numFmtId="1" fontId="10" fillId="2" borderId="8" xfId="1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 applyProtection="1">
      <alignment horizontal="left"/>
      <protection locked="0" hidden="1"/>
    </xf>
    <xf numFmtId="3" fontId="5" fillId="0" borderId="0" xfId="0" applyNumberFormat="1" applyFont="1" applyBorder="1" applyAlignment="1" applyProtection="1">
      <alignment horizontal="left"/>
      <protection locked="0" hidden="1"/>
    </xf>
    <xf numFmtId="1" fontId="2" fillId="0" borderId="0" xfId="1" applyNumberFormat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9" fillId="0" borderId="0" xfId="1" applyFont="1" applyBorder="1" applyAlignment="1">
      <alignment horizontal="center" vertical="center"/>
    </xf>
    <xf numFmtId="4" fontId="14" fillId="2" borderId="3" xfId="1" applyNumberFormat="1" applyFont="1" applyFill="1" applyBorder="1" applyAlignment="1">
      <alignment horizontal="center" vertical="center" wrapText="1"/>
    </xf>
    <xf numFmtId="4" fontId="14" fillId="2" borderId="9" xfId="1" applyNumberFormat="1" applyFont="1" applyFill="1" applyBorder="1" applyAlignment="1">
      <alignment horizontal="center" vertical="center" wrapText="1"/>
    </xf>
    <xf numFmtId="0" fontId="16" fillId="2" borderId="7" xfId="1" applyFont="1" applyFill="1" applyBorder="1" applyAlignment="1">
      <alignment horizontal="center" vertical="center" wrapText="1"/>
    </xf>
    <xf numFmtId="0" fontId="16" fillId="2" borderId="8" xfId="1" applyFont="1" applyFill="1" applyBorder="1" applyAlignment="1">
      <alignment horizontal="center" vertical="center" wrapText="1"/>
    </xf>
    <xf numFmtId="4" fontId="9" fillId="2" borderId="24" xfId="1" applyNumberFormat="1" applyFont="1" applyFill="1" applyBorder="1" applyAlignment="1">
      <alignment horizontal="center" vertical="center"/>
    </xf>
    <xf numFmtId="4" fontId="9" fillId="2" borderId="25" xfId="1" applyNumberFormat="1" applyFont="1" applyFill="1" applyBorder="1" applyAlignment="1">
      <alignment horizontal="center" vertical="center"/>
    </xf>
    <xf numFmtId="1" fontId="16" fillId="0" borderId="19" xfId="1" applyNumberFormat="1" applyFont="1" applyBorder="1" applyAlignment="1">
      <alignment horizontal="center" vertical="center"/>
    </xf>
    <xf numFmtId="1" fontId="16" fillId="4" borderId="19" xfId="1" applyNumberFormat="1" applyFont="1" applyFill="1" applyBorder="1" applyAlignment="1">
      <alignment horizontal="center" vertical="center"/>
    </xf>
    <xf numFmtId="1" fontId="16" fillId="4" borderId="12" xfId="1" applyNumberFormat="1" applyFont="1" applyFill="1" applyBorder="1" applyAlignment="1">
      <alignment horizontal="center" vertical="center"/>
    </xf>
    <xf numFmtId="1" fontId="17" fillId="0" borderId="22" xfId="1" applyNumberFormat="1" applyFont="1" applyBorder="1" applyAlignment="1">
      <alignment horizontal="center" vertical="center"/>
    </xf>
    <xf numFmtId="1" fontId="17" fillId="0" borderId="20" xfId="1" applyNumberFormat="1" applyFont="1" applyBorder="1" applyAlignment="1">
      <alignment horizontal="center" vertical="center"/>
    </xf>
    <xf numFmtId="1" fontId="23" fillId="0" borderId="23" xfId="1" applyNumberFormat="1" applyFont="1" applyBorder="1" applyAlignment="1">
      <alignment horizontal="center" vertical="center"/>
    </xf>
    <xf numFmtId="1" fontId="23" fillId="0" borderId="12" xfId="1" applyNumberFormat="1" applyFont="1" applyBorder="1" applyAlignment="1">
      <alignment horizontal="center" vertical="center"/>
    </xf>
    <xf numFmtId="1" fontId="23" fillId="0" borderId="19" xfId="1" applyNumberFormat="1" applyFont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center" vertical="center" wrapText="1"/>
    </xf>
  </cellXfs>
  <cellStyles count="3">
    <cellStyle name="Normalny" xfId="0" builtinId="0"/>
    <cellStyle name="Normalny_ZAL3 2" xfId="2"/>
    <cellStyle name="Normalny_ZAL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6"/>
  <sheetViews>
    <sheetView showGridLines="0" tabSelected="1" view="pageBreakPreview" zoomScale="60" zoomScaleNormal="100" workbookViewId="0">
      <selection activeCell="C29" sqref="C29"/>
    </sheetView>
  </sheetViews>
  <sheetFormatPr defaultRowHeight="15.75"/>
  <cols>
    <col min="1" max="1" width="5.7109375" style="1" customWidth="1"/>
    <col min="2" max="2" width="10.7109375" style="2" customWidth="1"/>
    <col min="3" max="3" width="72.42578125" style="76" customWidth="1"/>
    <col min="4" max="4" width="19.42578125" style="3" customWidth="1"/>
    <col min="5" max="5" width="23.85546875" style="3" customWidth="1"/>
    <col min="6" max="6" width="20.7109375" style="3" customWidth="1"/>
    <col min="7" max="8" width="17.7109375" style="3" customWidth="1"/>
    <col min="9" max="9" width="10.42578125" style="1" bestFit="1" customWidth="1"/>
    <col min="10" max="10" width="9.28515625" style="1" bestFit="1" customWidth="1"/>
    <col min="11" max="16384" width="9.140625" style="1"/>
  </cols>
  <sheetData>
    <row r="1" spans="1:251" ht="20.25" customHeight="1">
      <c r="C1" s="1"/>
      <c r="E1" s="89" t="s">
        <v>0</v>
      </c>
      <c r="F1" s="89"/>
      <c r="G1" s="89"/>
      <c r="H1" s="89"/>
    </row>
    <row r="2" spans="1:251" ht="18" customHeight="1">
      <c r="C2" s="1"/>
      <c r="E2" s="90" t="s">
        <v>48</v>
      </c>
      <c r="F2" s="90"/>
      <c r="G2" s="90"/>
      <c r="H2" s="90"/>
    </row>
    <row r="3" spans="1:251" ht="18.75" customHeight="1">
      <c r="B3" s="4"/>
      <c r="C3" s="4"/>
      <c r="D3" s="4"/>
      <c r="E3" s="91" t="s">
        <v>1</v>
      </c>
      <c r="F3" s="91"/>
      <c r="G3" s="91"/>
      <c r="H3" s="91"/>
    </row>
    <row r="4" spans="1:251" ht="18" customHeight="1">
      <c r="B4" s="5"/>
      <c r="C4" s="5"/>
      <c r="D4" s="5"/>
      <c r="E4" s="92" t="s">
        <v>2</v>
      </c>
      <c r="F4" s="92"/>
      <c r="G4" s="92"/>
      <c r="H4" s="92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7" customFormat="1" ht="17.25" customHeight="1">
      <c r="B5" s="8"/>
      <c r="C5" s="8"/>
      <c r="D5" s="8"/>
      <c r="E5" s="8"/>
      <c r="F5" s="8"/>
      <c r="G5" s="8"/>
      <c r="H5" s="8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</row>
    <row r="6" spans="1:251" s="7" customFormat="1" ht="25.5" customHeight="1">
      <c r="A6" s="93" t="s">
        <v>3</v>
      </c>
      <c r="B6" s="93"/>
      <c r="C6" s="93"/>
      <c r="D6" s="93"/>
      <c r="E6" s="93"/>
      <c r="F6" s="93"/>
      <c r="G6" s="93"/>
      <c r="H6" s="93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</row>
    <row r="7" spans="1:251" s="7" customFormat="1" ht="9.75" customHeight="1" thickBot="1">
      <c r="B7" s="8"/>
      <c r="C7" s="8"/>
      <c r="D7" s="8"/>
      <c r="E7" s="8"/>
      <c r="F7" s="8"/>
      <c r="G7" s="8"/>
      <c r="H7" s="8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</row>
    <row r="8" spans="1:251" s="10" customFormat="1" ht="23.25" customHeight="1">
      <c r="A8" s="78" t="s">
        <v>4</v>
      </c>
      <c r="B8" s="80" t="s">
        <v>5</v>
      </c>
      <c r="C8" s="82" t="s">
        <v>6</v>
      </c>
      <c r="D8" s="84" t="s">
        <v>7</v>
      </c>
      <c r="E8" s="86" t="s">
        <v>8</v>
      </c>
      <c r="F8" s="87"/>
      <c r="G8" s="87"/>
      <c r="H8" s="88"/>
    </row>
    <row r="9" spans="1:251" s="14" customFormat="1" ht="47.25" customHeight="1" thickBot="1">
      <c r="A9" s="79"/>
      <c r="B9" s="81"/>
      <c r="C9" s="83"/>
      <c r="D9" s="85"/>
      <c r="E9" s="11" t="s">
        <v>9</v>
      </c>
      <c r="F9" s="11" t="s">
        <v>10</v>
      </c>
      <c r="G9" s="12" t="s">
        <v>11</v>
      </c>
      <c r="H9" s="13" t="s">
        <v>12</v>
      </c>
    </row>
    <row r="10" spans="1:251" s="21" customFormat="1" ht="14.25" customHeight="1">
      <c r="A10" s="15">
        <v>1</v>
      </c>
      <c r="B10" s="16">
        <v>2</v>
      </c>
      <c r="C10" s="17">
        <v>3</v>
      </c>
      <c r="D10" s="18">
        <v>4</v>
      </c>
      <c r="E10" s="18">
        <v>5</v>
      </c>
      <c r="F10" s="18">
        <v>6</v>
      </c>
      <c r="G10" s="19">
        <v>7</v>
      </c>
      <c r="H10" s="20">
        <v>8</v>
      </c>
    </row>
    <row r="11" spans="1:251" s="27" customFormat="1" ht="18" customHeight="1">
      <c r="A11" s="22">
        <v>600</v>
      </c>
      <c r="B11" s="23"/>
      <c r="C11" s="24" t="s">
        <v>13</v>
      </c>
      <c r="D11" s="25">
        <f>D12</f>
        <v>31637503</v>
      </c>
      <c r="E11" s="25">
        <f>E12</f>
        <v>156000</v>
      </c>
      <c r="F11" s="25">
        <f>F12</f>
        <v>0</v>
      </c>
      <c r="G11" s="25">
        <f>G12</f>
        <v>285095</v>
      </c>
      <c r="H11" s="26">
        <f>H12</f>
        <v>0</v>
      </c>
    </row>
    <row r="12" spans="1:251" ht="23.25" customHeight="1">
      <c r="A12" s="100"/>
      <c r="B12" s="28">
        <v>60016</v>
      </c>
      <c r="C12" s="29" t="s">
        <v>14</v>
      </c>
      <c r="D12" s="30">
        <f>D13+D14</f>
        <v>31637503</v>
      </c>
      <c r="E12" s="30">
        <f>E13+E14</f>
        <v>156000</v>
      </c>
      <c r="F12" s="30">
        <f>F14</f>
        <v>0</v>
      </c>
      <c r="G12" s="30">
        <f>G14</f>
        <v>285095</v>
      </c>
      <c r="H12" s="31">
        <f>H14</f>
        <v>0</v>
      </c>
    </row>
    <row r="13" spans="1:251" ht="33.75" customHeight="1">
      <c r="A13" s="100"/>
      <c r="B13" s="32"/>
      <c r="C13" s="33" t="s">
        <v>15</v>
      </c>
      <c r="D13" s="34">
        <v>31352408</v>
      </c>
      <c r="E13" s="34">
        <v>156000</v>
      </c>
      <c r="F13" s="35">
        <v>0</v>
      </c>
      <c r="G13" s="36">
        <v>0</v>
      </c>
      <c r="H13" s="37">
        <v>0</v>
      </c>
    </row>
    <row r="14" spans="1:251" s="43" customFormat="1" ht="35.25" customHeight="1">
      <c r="A14" s="100"/>
      <c r="B14" s="32"/>
      <c r="C14" s="38" t="s">
        <v>16</v>
      </c>
      <c r="D14" s="39">
        <v>285095</v>
      </c>
      <c r="E14" s="39">
        <v>0</v>
      </c>
      <c r="F14" s="40">
        <v>0</v>
      </c>
      <c r="G14" s="41">
        <v>285095</v>
      </c>
      <c r="H14" s="42">
        <v>0</v>
      </c>
    </row>
    <row r="15" spans="1:251" s="27" customFormat="1" ht="23.25" customHeight="1">
      <c r="A15" s="44">
        <v>700</v>
      </c>
      <c r="B15" s="45"/>
      <c r="C15" s="46" t="s">
        <v>17</v>
      </c>
      <c r="D15" s="25">
        <f>D16</f>
        <v>2255320</v>
      </c>
      <c r="E15" s="25">
        <f>E16</f>
        <v>620000</v>
      </c>
      <c r="F15" s="25">
        <f>F16</f>
        <v>0</v>
      </c>
      <c r="G15" s="25">
        <f>G16</f>
        <v>0</v>
      </c>
      <c r="H15" s="26">
        <f>H16</f>
        <v>0</v>
      </c>
    </row>
    <row r="16" spans="1:251" ht="20.25" customHeight="1">
      <c r="A16" s="101"/>
      <c r="B16" s="28">
        <v>70005</v>
      </c>
      <c r="C16" s="29" t="s">
        <v>18</v>
      </c>
      <c r="D16" s="30">
        <f>D17+D18</f>
        <v>2255320</v>
      </c>
      <c r="E16" s="30">
        <f>E17+E18</f>
        <v>620000</v>
      </c>
      <c r="F16" s="30">
        <f>F17+F18</f>
        <v>0</v>
      </c>
      <c r="G16" s="30">
        <f>G17+G18</f>
        <v>0</v>
      </c>
      <c r="H16" s="31">
        <f>H17+H18</f>
        <v>0</v>
      </c>
    </row>
    <row r="17" spans="1:9" s="43" customFormat="1" ht="28.5" customHeight="1">
      <c r="A17" s="101"/>
      <c r="B17" s="103"/>
      <c r="C17" s="47" t="s">
        <v>19</v>
      </c>
      <c r="D17" s="48">
        <v>250000</v>
      </c>
      <c r="E17" s="34">
        <v>250000</v>
      </c>
      <c r="F17" s="35">
        <v>0</v>
      </c>
      <c r="G17" s="36">
        <v>0</v>
      </c>
      <c r="H17" s="37">
        <v>0</v>
      </c>
    </row>
    <row r="18" spans="1:9" s="43" customFormat="1" ht="27.75" customHeight="1">
      <c r="A18" s="102"/>
      <c r="B18" s="104"/>
      <c r="C18" s="47" t="s">
        <v>20</v>
      </c>
      <c r="D18" s="34">
        <v>2005320</v>
      </c>
      <c r="E18" s="34">
        <v>370000</v>
      </c>
      <c r="F18" s="35">
        <v>0</v>
      </c>
      <c r="G18" s="36">
        <v>0</v>
      </c>
      <c r="H18" s="37">
        <v>0</v>
      </c>
    </row>
    <row r="19" spans="1:9" s="27" customFormat="1" ht="21.75" customHeight="1">
      <c r="A19" s="44">
        <v>750</v>
      </c>
      <c r="B19" s="45"/>
      <c r="C19" s="46" t="s">
        <v>21</v>
      </c>
      <c r="D19" s="25">
        <f>D20</f>
        <v>372391.01</v>
      </c>
      <c r="E19" s="25">
        <f>E20</f>
        <v>146191.76</v>
      </c>
      <c r="F19" s="25">
        <f>F20</f>
        <v>0</v>
      </c>
      <c r="G19" s="25">
        <f>G20</f>
        <v>0</v>
      </c>
      <c r="H19" s="26">
        <f>H20</f>
        <v>0</v>
      </c>
    </row>
    <row r="20" spans="1:9" ht="21" customHeight="1">
      <c r="A20" s="49"/>
      <c r="B20" s="28">
        <v>75023</v>
      </c>
      <c r="C20" s="29" t="s">
        <v>22</v>
      </c>
      <c r="D20" s="30">
        <f>D21+D22</f>
        <v>372391.01</v>
      </c>
      <c r="E20" s="30">
        <f>E21+E22</f>
        <v>146191.76</v>
      </c>
      <c r="F20" s="30">
        <f>F21+F22</f>
        <v>0</v>
      </c>
      <c r="G20" s="30">
        <f>G21+G22</f>
        <v>0</v>
      </c>
      <c r="H20" s="31">
        <f>H21+H22</f>
        <v>0</v>
      </c>
      <c r="I20" s="3"/>
    </row>
    <row r="21" spans="1:9" ht="39.75" customHeight="1">
      <c r="A21" s="50"/>
      <c r="B21" s="51"/>
      <c r="C21" s="33" t="s">
        <v>23</v>
      </c>
      <c r="D21" s="34">
        <v>281915</v>
      </c>
      <c r="E21" s="52">
        <v>56383</v>
      </c>
      <c r="F21" s="35">
        <v>0</v>
      </c>
      <c r="G21" s="36">
        <v>0</v>
      </c>
      <c r="H21" s="37">
        <v>0</v>
      </c>
      <c r="I21" s="3"/>
    </row>
    <row r="22" spans="1:9" s="43" customFormat="1" ht="24" customHeight="1">
      <c r="A22" s="53"/>
      <c r="B22" s="54"/>
      <c r="C22" s="33" t="s">
        <v>24</v>
      </c>
      <c r="D22" s="34">
        <v>90476.01</v>
      </c>
      <c r="E22" s="52">
        <f>7635+82173.76</f>
        <v>89808.76</v>
      </c>
      <c r="F22" s="35">
        <v>0</v>
      </c>
      <c r="G22" s="36">
        <v>0</v>
      </c>
      <c r="H22" s="37">
        <v>0</v>
      </c>
    </row>
    <row r="23" spans="1:9" s="43" customFormat="1" ht="24" customHeight="1">
      <c r="A23" s="44">
        <v>754</v>
      </c>
      <c r="B23" s="45"/>
      <c r="C23" s="46" t="s">
        <v>25</v>
      </c>
      <c r="D23" s="25">
        <f>D24+D26+D28</f>
        <v>165000</v>
      </c>
      <c r="E23" s="25">
        <f>E24+E26+E28</f>
        <v>0</v>
      </c>
      <c r="F23" s="25">
        <f>F24+F26+F28</f>
        <v>165000</v>
      </c>
      <c r="G23" s="25">
        <f>G24+G26+G28</f>
        <v>0</v>
      </c>
      <c r="H23" s="26">
        <f>H28</f>
        <v>0</v>
      </c>
    </row>
    <row r="24" spans="1:9" s="43" customFormat="1" ht="24" customHeight="1">
      <c r="A24" s="55"/>
      <c r="B24" s="28">
        <v>75404</v>
      </c>
      <c r="C24" s="29" t="s">
        <v>26</v>
      </c>
      <c r="D24" s="30">
        <f t="shared" ref="D24:H28" si="0">D25</f>
        <v>18000</v>
      </c>
      <c r="E24" s="30">
        <f t="shared" si="0"/>
        <v>0</v>
      </c>
      <c r="F24" s="30">
        <f t="shared" si="0"/>
        <v>18000</v>
      </c>
      <c r="G24" s="30">
        <f t="shared" si="0"/>
        <v>0</v>
      </c>
      <c r="H24" s="31">
        <f t="shared" si="0"/>
        <v>0</v>
      </c>
    </row>
    <row r="25" spans="1:9" s="43" customFormat="1" ht="35.25" customHeight="1">
      <c r="A25" s="55"/>
      <c r="B25" s="56"/>
      <c r="C25" s="38" t="s">
        <v>27</v>
      </c>
      <c r="D25" s="57">
        <v>18000</v>
      </c>
      <c r="E25" s="58">
        <v>0</v>
      </c>
      <c r="F25" s="58">
        <v>18000</v>
      </c>
      <c r="G25" s="59">
        <v>0</v>
      </c>
      <c r="H25" s="60">
        <v>0</v>
      </c>
    </row>
    <row r="26" spans="1:9" s="43" customFormat="1" ht="24" customHeight="1">
      <c r="A26" s="61"/>
      <c r="B26" s="28">
        <v>75411</v>
      </c>
      <c r="C26" s="29" t="s">
        <v>28</v>
      </c>
      <c r="D26" s="30">
        <f t="shared" si="0"/>
        <v>30000</v>
      </c>
      <c r="E26" s="30">
        <f t="shared" si="0"/>
        <v>0</v>
      </c>
      <c r="F26" s="30">
        <f t="shared" si="0"/>
        <v>30000</v>
      </c>
      <c r="G26" s="30">
        <f t="shared" si="0"/>
        <v>0</v>
      </c>
      <c r="H26" s="31">
        <f t="shared" si="0"/>
        <v>0</v>
      </c>
    </row>
    <row r="27" spans="1:9" s="43" customFormat="1" ht="33.75" customHeight="1">
      <c r="A27" s="69"/>
      <c r="B27" s="77"/>
      <c r="C27" s="33" t="s">
        <v>29</v>
      </c>
      <c r="D27" s="34">
        <v>30000</v>
      </c>
      <c r="E27" s="52">
        <v>0</v>
      </c>
      <c r="F27" s="52">
        <v>30000</v>
      </c>
      <c r="G27" s="63">
        <v>0</v>
      </c>
      <c r="H27" s="64">
        <v>0</v>
      </c>
    </row>
    <row r="28" spans="1:9" s="43" customFormat="1" ht="24" customHeight="1">
      <c r="A28" s="105"/>
      <c r="B28" s="28">
        <v>75416</v>
      </c>
      <c r="C28" s="29" t="s">
        <v>30</v>
      </c>
      <c r="D28" s="30">
        <f t="shared" si="0"/>
        <v>117000</v>
      </c>
      <c r="E28" s="30">
        <f t="shared" si="0"/>
        <v>0</v>
      </c>
      <c r="F28" s="30">
        <f t="shared" si="0"/>
        <v>117000</v>
      </c>
      <c r="G28" s="30">
        <f t="shared" si="0"/>
        <v>0</v>
      </c>
      <c r="H28" s="31">
        <f t="shared" si="0"/>
        <v>0</v>
      </c>
    </row>
    <row r="29" spans="1:9" s="43" customFormat="1" ht="34.5" customHeight="1">
      <c r="A29" s="106"/>
      <c r="B29" s="62"/>
      <c r="C29" s="38" t="s">
        <v>31</v>
      </c>
      <c r="D29" s="65">
        <f>135000-18000</f>
        <v>117000</v>
      </c>
      <c r="E29" s="66">
        <v>0</v>
      </c>
      <c r="F29" s="66">
        <f>135000-18000</f>
        <v>117000</v>
      </c>
      <c r="G29" s="67">
        <v>0</v>
      </c>
      <c r="H29" s="68">
        <v>0</v>
      </c>
    </row>
    <row r="30" spans="1:9" s="43" customFormat="1" ht="34.5" customHeight="1">
      <c r="A30" s="44">
        <v>801</v>
      </c>
      <c r="B30" s="45"/>
      <c r="C30" s="46" t="s">
        <v>32</v>
      </c>
      <c r="D30" s="25">
        <f>D31</f>
        <v>23500</v>
      </c>
      <c r="E30" s="25">
        <f>E31</f>
        <v>0</v>
      </c>
      <c r="F30" s="25">
        <f>F31</f>
        <v>23500</v>
      </c>
      <c r="G30" s="25">
        <f>G31</f>
        <v>0</v>
      </c>
      <c r="H30" s="25">
        <f>H31</f>
        <v>0</v>
      </c>
    </row>
    <row r="31" spans="1:9" s="43" customFormat="1" ht="24" customHeight="1">
      <c r="A31" s="61"/>
      <c r="B31" s="28">
        <v>80110</v>
      </c>
      <c r="C31" s="29" t="s">
        <v>33</v>
      </c>
      <c r="D31" s="30">
        <f t="shared" ref="D31:H31" si="1">D32</f>
        <v>23500</v>
      </c>
      <c r="E31" s="30">
        <f t="shared" si="1"/>
        <v>0</v>
      </c>
      <c r="F31" s="30">
        <f t="shared" si="1"/>
        <v>23500</v>
      </c>
      <c r="G31" s="30">
        <f t="shared" si="1"/>
        <v>0</v>
      </c>
      <c r="H31" s="31">
        <f t="shared" si="1"/>
        <v>0</v>
      </c>
    </row>
    <row r="32" spans="1:9" s="43" customFormat="1" ht="27" customHeight="1">
      <c r="A32" s="69"/>
      <c r="B32" s="70"/>
      <c r="C32" s="38" t="s">
        <v>34</v>
      </c>
      <c r="D32" s="65">
        <v>23500</v>
      </c>
      <c r="E32" s="66">
        <v>0</v>
      </c>
      <c r="F32" s="66">
        <v>23500</v>
      </c>
      <c r="G32" s="67">
        <v>0</v>
      </c>
      <c r="H32" s="68">
        <v>0</v>
      </c>
    </row>
    <row r="33" spans="1:8" ht="21.75" customHeight="1">
      <c r="A33" s="44">
        <v>900</v>
      </c>
      <c r="B33" s="45"/>
      <c r="C33" s="46" t="s">
        <v>35</v>
      </c>
      <c r="D33" s="25">
        <f>E33+F33+G33+H33</f>
        <v>2193221</v>
      </c>
      <c r="E33" s="25">
        <f>E34+E36+E38+E40</f>
        <v>2193221</v>
      </c>
      <c r="F33" s="25">
        <f>F34+F36+F38+F40</f>
        <v>0</v>
      </c>
      <c r="G33" s="25">
        <f>G34+G36+G38+G40</f>
        <v>0</v>
      </c>
      <c r="H33" s="25">
        <f>H34+H36+H38+H40</f>
        <v>0</v>
      </c>
    </row>
    <row r="34" spans="1:8" ht="21.75" customHeight="1">
      <c r="A34" s="61"/>
      <c r="B34" s="28">
        <v>90001</v>
      </c>
      <c r="C34" s="29" t="s">
        <v>36</v>
      </c>
      <c r="D34" s="30">
        <f t="shared" ref="D34:H38" si="2">D35</f>
        <v>13282406.689999999</v>
      </c>
      <c r="E34" s="30">
        <f t="shared" si="2"/>
        <v>142450</v>
      </c>
      <c r="F34" s="30">
        <f t="shared" si="2"/>
        <v>0</v>
      </c>
      <c r="G34" s="30">
        <f t="shared" si="2"/>
        <v>0</v>
      </c>
      <c r="H34" s="31">
        <f t="shared" si="2"/>
        <v>0</v>
      </c>
    </row>
    <row r="35" spans="1:8" ht="33" customHeight="1">
      <c r="A35" s="69"/>
      <c r="B35" s="70"/>
      <c r="C35" s="38" t="s">
        <v>37</v>
      </c>
      <c r="D35" s="65">
        <f>13273706.69+8700</f>
        <v>13282406.689999999</v>
      </c>
      <c r="E35" s="66">
        <f>133750+8700</f>
        <v>142450</v>
      </c>
      <c r="F35" s="66">
        <v>0</v>
      </c>
      <c r="G35" s="67">
        <v>0</v>
      </c>
      <c r="H35" s="68">
        <v>0</v>
      </c>
    </row>
    <row r="36" spans="1:8" ht="30.75" customHeight="1">
      <c r="A36" s="61"/>
      <c r="B36" s="28">
        <v>90002</v>
      </c>
      <c r="C36" s="29" t="s">
        <v>38</v>
      </c>
      <c r="D36" s="30">
        <f t="shared" si="2"/>
        <v>241526</v>
      </c>
      <c r="E36" s="30">
        <f t="shared" si="2"/>
        <v>241526</v>
      </c>
      <c r="F36" s="30">
        <f t="shared" si="2"/>
        <v>0</v>
      </c>
      <c r="G36" s="30">
        <f t="shared" si="2"/>
        <v>0</v>
      </c>
      <c r="H36" s="31">
        <f t="shared" si="2"/>
        <v>0</v>
      </c>
    </row>
    <row r="37" spans="1:8" ht="30.75" customHeight="1">
      <c r="A37" s="61"/>
      <c r="B37" s="62"/>
      <c r="C37" s="33" t="s">
        <v>39</v>
      </c>
      <c r="D37" s="34">
        <v>241526</v>
      </c>
      <c r="E37" s="52">
        <v>241526</v>
      </c>
      <c r="F37" s="52">
        <v>0</v>
      </c>
      <c r="G37" s="63">
        <v>0</v>
      </c>
      <c r="H37" s="64">
        <v>0</v>
      </c>
    </row>
    <row r="38" spans="1:8" ht="30.75" customHeight="1">
      <c r="A38" s="61"/>
      <c r="B38" s="28">
        <v>90015</v>
      </c>
      <c r="C38" s="29" t="s">
        <v>40</v>
      </c>
      <c r="D38" s="30">
        <f t="shared" si="2"/>
        <v>60000</v>
      </c>
      <c r="E38" s="30">
        <f t="shared" si="2"/>
        <v>60000</v>
      </c>
      <c r="F38" s="30">
        <f t="shared" si="2"/>
        <v>0</v>
      </c>
      <c r="G38" s="30">
        <f t="shared" si="2"/>
        <v>0</v>
      </c>
      <c r="H38" s="31">
        <f t="shared" si="2"/>
        <v>0</v>
      </c>
    </row>
    <row r="39" spans="1:8" ht="36.75" customHeight="1">
      <c r="A39" s="61"/>
      <c r="B39" s="62"/>
      <c r="C39" s="33" t="s">
        <v>41</v>
      </c>
      <c r="D39" s="34">
        <v>60000</v>
      </c>
      <c r="E39" s="52">
        <v>60000</v>
      </c>
      <c r="F39" s="52">
        <v>0</v>
      </c>
      <c r="G39" s="63">
        <v>0</v>
      </c>
      <c r="H39" s="64">
        <v>0</v>
      </c>
    </row>
    <row r="40" spans="1:8" ht="22.5" customHeight="1">
      <c r="A40" s="105"/>
      <c r="B40" s="28">
        <v>90095</v>
      </c>
      <c r="C40" s="29" t="s">
        <v>42</v>
      </c>
      <c r="D40" s="30">
        <f>D41+D42</f>
        <v>1811245</v>
      </c>
      <c r="E40" s="30">
        <f>E41+E42</f>
        <v>1749245</v>
      </c>
      <c r="F40" s="30">
        <f>F42</f>
        <v>0</v>
      </c>
      <c r="G40" s="30">
        <f>G42</f>
        <v>0</v>
      </c>
      <c r="H40" s="31">
        <f>H42</f>
        <v>0</v>
      </c>
    </row>
    <row r="41" spans="1:8" ht="33" customHeight="1">
      <c r="A41" s="107"/>
      <c r="B41" s="32"/>
      <c r="C41" s="33" t="s">
        <v>43</v>
      </c>
      <c r="D41" s="34">
        <v>1731245</v>
      </c>
      <c r="E41" s="52">
        <v>1669245</v>
      </c>
      <c r="F41" s="52">
        <v>0</v>
      </c>
      <c r="G41" s="63">
        <v>0</v>
      </c>
      <c r="H41" s="64">
        <v>0</v>
      </c>
    </row>
    <row r="42" spans="1:8" s="43" customFormat="1" ht="39" customHeight="1" thickBot="1">
      <c r="A42" s="107"/>
      <c r="B42" s="62"/>
      <c r="C42" s="33" t="s">
        <v>44</v>
      </c>
      <c r="D42" s="34">
        <v>80000</v>
      </c>
      <c r="E42" s="52">
        <v>80000</v>
      </c>
      <c r="F42" s="52">
        <v>0</v>
      </c>
      <c r="G42" s="63">
        <v>0</v>
      </c>
      <c r="H42" s="64">
        <v>0</v>
      </c>
    </row>
    <row r="43" spans="1:8" s="27" customFormat="1" ht="25.5" customHeight="1">
      <c r="A43" s="108" t="s">
        <v>45</v>
      </c>
      <c r="B43" s="109"/>
      <c r="C43" s="109"/>
      <c r="D43" s="94">
        <f>D11+D15+D19+D23+D30+D33</f>
        <v>36646935.009999998</v>
      </c>
      <c r="E43" s="71">
        <f>E11+E15+E19+E23+E30+E33</f>
        <v>3115412.76</v>
      </c>
      <c r="F43" s="71">
        <f>F11+F15+F19+F23+F30+F33</f>
        <v>188500</v>
      </c>
      <c r="G43" s="71">
        <f>G11+G15+G19+G23+G30+G33</f>
        <v>285095</v>
      </c>
      <c r="H43" s="71">
        <f>H11+H15+H19+H23+H30+H33</f>
        <v>0</v>
      </c>
    </row>
    <row r="44" spans="1:8" s="27" customFormat="1" ht="27.75" customHeight="1" thickBot="1">
      <c r="A44" s="96" t="s">
        <v>46</v>
      </c>
      <c r="B44" s="97"/>
      <c r="C44" s="97"/>
      <c r="D44" s="95"/>
      <c r="E44" s="98">
        <f>E43+F43+G43+H43</f>
        <v>3589007.76</v>
      </c>
      <c r="F44" s="98"/>
      <c r="G44" s="98"/>
      <c r="H44" s="99"/>
    </row>
    <row r="45" spans="1:8">
      <c r="C45" s="72"/>
      <c r="D45" s="73"/>
      <c r="E45" s="73"/>
      <c r="F45" s="73"/>
      <c r="G45" s="73"/>
      <c r="H45" s="74"/>
    </row>
    <row r="46" spans="1:8" ht="18.75">
      <c r="C46" s="72"/>
      <c r="D46" s="73"/>
      <c r="E46" s="73" t="s">
        <v>47</v>
      </c>
      <c r="F46" s="75">
        <f>E43+F43</f>
        <v>3303912.76</v>
      </c>
      <c r="G46" s="75"/>
      <c r="H46" s="74"/>
    </row>
  </sheetData>
  <mergeCells count="19">
    <mergeCell ref="D43:D44"/>
    <mergeCell ref="A44:C44"/>
    <mergeCell ref="E44:H44"/>
    <mergeCell ref="A12:A14"/>
    <mergeCell ref="A16:A18"/>
    <mergeCell ref="B17:B18"/>
    <mergeCell ref="A28:A29"/>
    <mergeCell ref="A40:A42"/>
    <mergeCell ref="A43:C43"/>
    <mergeCell ref="E1:H1"/>
    <mergeCell ref="E2:H2"/>
    <mergeCell ref="E3:H3"/>
    <mergeCell ref="E4:H4"/>
    <mergeCell ref="A6:H6"/>
    <mergeCell ref="A8:A9"/>
    <mergeCell ref="B8:B9"/>
    <mergeCell ref="C8:C9"/>
    <mergeCell ref="D8:D9"/>
    <mergeCell ref="E8:H8"/>
  </mergeCells>
  <printOptions horizontalCentered="1" gridLinesSet="0"/>
  <pageMargins left="0.59055118110236227" right="0.39370078740157483" top="0.78740157480314965" bottom="0.78740157480314965" header="0.23622047244094491" footer="0.15748031496062992"/>
  <pageSetup paperSize="9" scale="73" fitToHeight="2" orientation="landscape" r:id="rId1"/>
  <headerFooter alignWithMargins="0"/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Zał. Nr 2 U.VIII.15 </vt:lpstr>
      <vt:lpstr>'Zał. Nr 2 U.VIII.15 '!Obszar_wydruku</vt:lpstr>
      <vt:lpstr>'Zał. Nr 2 U.VIII.15 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Tyszka</dc:creator>
  <cp:lastModifiedBy>Dorota Tyszka</cp:lastModifiedBy>
  <cp:lastPrinted>2015-04-14T14:36:14Z</cp:lastPrinted>
  <dcterms:created xsi:type="dcterms:W3CDTF">2015-04-13T09:31:26Z</dcterms:created>
  <dcterms:modified xsi:type="dcterms:W3CDTF">2015-04-14T14:36:18Z</dcterms:modified>
</cp:coreProperties>
</file>